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und\گزارش پرتفو ماهانه\پرتفوی بازار\1401\مهر\"/>
    </mc:Choice>
  </mc:AlternateContent>
  <xr:revisionPtr revIDLastSave="0" documentId="13_ncr:1_{B48CDA09-1B65-42B6-9942-CABFF0F7856A}" xr6:coauthVersionLast="47" xr6:coauthVersionMax="47" xr10:uidLastSave="{00000000-0000-0000-0000-000000000000}"/>
  <bookViews>
    <workbookView xWindow="-120" yWindow="-120" windowWidth="29040" windowHeight="15840" tabRatio="959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5" l="1"/>
  <c r="D8" i="15"/>
  <c r="E8" i="15"/>
  <c r="F8" i="15"/>
  <c r="G8" i="15"/>
  <c r="G10" i="13"/>
  <c r="G12" i="13"/>
  <c r="K8" i="13"/>
  <c r="K9" i="13"/>
  <c r="K10" i="13"/>
  <c r="K14" i="13"/>
  <c r="K6" i="13"/>
  <c r="G6" i="13"/>
  <c r="E15" i="13"/>
  <c r="G7" i="13" s="1"/>
  <c r="I15" i="13"/>
  <c r="K11" i="13" s="1"/>
  <c r="S17" i="11"/>
  <c r="Q17" i="11"/>
  <c r="O17" i="11"/>
  <c r="M17" i="11"/>
  <c r="I17" i="11"/>
  <c r="E17" i="11"/>
  <c r="G17" i="11"/>
  <c r="K17" i="11"/>
  <c r="U17" i="11"/>
  <c r="E17" i="10"/>
  <c r="G17" i="10"/>
  <c r="I17" i="10"/>
  <c r="M17" i="10"/>
  <c r="O17" i="10"/>
  <c r="Q17" i="10"/>
  <c r="E18" i="9"/>
  <c r="G18" i="9"/>
  <c r="I18" i="9"/>
  <c r="M18" i="9"/>
  <c r="O18" i="9"/>
  <c r="Q18" i="9"/>
  <c r="O15" i="8"/>
  <c r="Q15" i="8"/>
  <c r="S15" i="8"/>
  <c r="M15" i="7"/>
  <c r="I15" i="7"/>
  <c r="O15" i="7"/>
  <c r="S15" i="7"/>
  <c r="A3" i="6"/>
  <c r="A3" i="7" s="1"/>
  <c r="S19" i="6"/>
  <c r="Q19" i="6"/>
  <c r="O19" i="6"/>
  <c r="M19" i="6"/>
  <c r="K19" i="6"/>
  <c r="A3" i="3"/>
  <c r="Y19" i="1"/>
  <c r="E19" i="1"/>
  <c r="G19" i="1"/>
  <c r="K19" i="1"/>
  <c r="O19" i="1"/>
  <c r="U19" i="1"/>
  <c r="W19" i="1"/>
  <c r="G11" i="13" l="1"/>
  <c r="K13" i="13"/>
  <c r="K7" i="13"/>
  <c r="K15" i="13" s="1"/>
  <c r="G9" i="13"/>
  <c r="K12" i="13"/>
  <c r="G14" i="13"/>
  <c r="G8" i="13"/>
  <c r="G15" i="13" s="1"/>
  <c r="G13" i="13"/>
</calcChain>
</file>

<file path=xl/sharedStrings.xml><?xml version="1.0" encoding="utf-8"?>
<sst xmlns="http://schemas.openxmlformats.org/spreadsheetml/2006/main" count="522" uniqueCount="114">
  <si>
    <t>صندوق سرمایه‌گذاری اختصاصی بازارگردانی گروه دی</t>
  </si>
  <si>
    <t>صورت وضعیت پورتفوی</t>
  </si>
  <si>
    <t>برای ماه منتهی به 1401/07/30</t>
  </si>
  <si>
    <t>نام شرکت</t>
  </si>
  <si>
    <t>1401/06/31</t>
  </si>
  <si>
    <t>تغییرات طی دوره</t>
  </si>
  <si>
    <t>1401/07/30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</si>
  <si>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</si>
  <si>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</si>
  <si>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</si>
  <si>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</si>
  <si>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</si>
  <si>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</si>
  <si>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</si>
  <si>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</si>
  <si>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دی</t>
  </si>
  <si>
    <t>سرمایه‌گذاری‌بوعلی‌</t>
  </si>
  <si>
    <t>بیمه  دی</t>
  </si>
  <si>
    <t>تولید نیروی برق دماوند</t>
  </si>
  <si>
    <t>کشت وصنعت شریف آباد</t>
  </si>
  <si>
    <t>مجتمع تولید گوشت مرغ ماهان</t>
  </si>
  <si>
    <t>خوراک‌  دام‌ پارس‌</t>
  </si>
  <si>
    <t>سرمایه گذاری کشاورزی کوثر</t>
  </si>
  <si>
    <t>نیروگاه زاگرس کوثر</t>
  </si>
  <si>
    <t>سرمایه گذاری آوا نوین</t>
  </si>
  <si>
    <t>گسترش‌صنایع‌وخدمات‌کشاورزی‌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</si>
  <si>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</si>
  <si>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</si>
  <si>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</si>
  <si>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</si>
  <si>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</si>
  <si>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</si>
  <si>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</si>
  <si>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</si>
  <si>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</si>
  <si>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اسنادخزانه-م19بودجه98-020322</t>
  </si>
  <si>
    <t>بله</t>
  </si>
  <si>
    <t>1399/01/30</t>
  </si>
  <si>
    <t>1402/03/24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</si>
  <si>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</si>
  <si>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</si>
  <si>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</si>
  <si>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</si>
  <si>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</si>
  <si>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</si>
  <si>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</si>
  <si>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</si>
  <si>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</si>
  <si>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دی وزرا</t>
  </si>
  <si>
    <t>حساب جاری</t>
  </si>
  <si>
    <t>1395/08/18</t>
  </si>
  <si>
    <t>سپرده کوتاه مدت</t>
  </si>
  <si>
    <t>0204656092002</t>
  </si>
  <si>
    <t>1397/03/09</t>
  </si>
  <si>
    <t>0205131115003</t>
  </si>
  <si>
    <t>1399/03/21</t>
  </si>
  <si>
    <t>0205131158003</t>
  </si>
  <si>
    <t>0205131170008</t>
  </si>
  <si>
    <t>0205318070005</t>
  </si>
  <si>
    <t>1399/09/17</t>
  </si>
  <si>
    <t>0205318076002</t>
  </si>
  <si>
    <t>0205324856009</t>
  </si>
  <si>
    <t>1399/09/25</t>
  </si>
  <si>
    <t>0305372199003</t>
  </si>
  <si>
    <t>1399/11/26</t>
  </si>
  <si>
    <t>0305372204001</t>
  </si>
  <si>
    <t>0305372239007</t>
  </si>
  <si>
    <t xml:space="preserve">0205462879003 </t>
  </si>
  <si>
    <t>1400/03/22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</si>
  <si>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</si>
  <si>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</si>
  <si>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</si>
  <si>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</si>
  <si>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</si>
  <si>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</si>
  <si>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</si>
  <si>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</si>
  <si>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</si>
  <si>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</si>
  <si>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</si>
  <si>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</si>
  <si>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</si>
  <si>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</si>
  <si>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</si>
  <si>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1401/04/31</t>
  </si>
  <si>
    <t>1401/03/17</t>
  </si>
  <si>
    <t>1401/01/21</t>
  </si>
  <si>
    <t>1401/04/28</t>
  </si>
  <si>
    <t>1401/04/07</t>
  </si>
  <si>
    <t>1401/01/27</t>
  </si>
  <si>
    <t>1401/01/24</t>
  </si>
  <si>
    <t>1401/04/08</t>
  </si>
  <si>
    <t>1401/05/08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</si>
  <si>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</si>
  <si>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</si>
  <si>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</si>
  <si>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</si>
  <si>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</si>
  <si>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</si>
  <si>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</si>
  <si>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</si>
  <si>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</si>
  <si>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</si>
  <si>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</si>
  <si>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</si>
  <si>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</si>
  <si>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</si>
  <si>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</si>
  <si>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</si>
  <si>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</si>
  <si>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</si>
  <si>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 xml:space="preserve"> منتهی به 1401/07/30</t>
  </si>
  <si>
    <t>0103708200003</t>
  </si>
  <si>
    <t>0203710018003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</si>
</sst>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9">
    <font>
      <sz val="11"/>
      <name val="Calibri"/>
    </font>
    <font>
      <sz val="12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4"/>
      <color rgb="FF000000"/>
      <name val="B Nazanin"/>
      <charset val="178"/>
    </font>
    <font>
      <b/>
      <sz val="12"/>
      <color rgb="FF000000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2" fillId="0" borderId="1" xfId="0" applyNumberFormat="1" applyFont="1" applyBorder="1"/>
    <xf numFmtId="2" fontId="2" fillId="0" borderId="1" xfId="0" applyNumberFormat="1" applyFont="1" applyBorder="1"/>
    <xf numFmtId="2" fontId="2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8" fillId="0" borderId="0" xfId="0" applyFont="1" applyAlignment="1">
      <alignment wrapText="1"/>
    </xf>
    <xf numFmtId="2" fontId="2" fillId="0" borderId="0" xfId="0" applyNumberFormat="1" applyFon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8" fontId="2" fillId="0" borderId="0" xfId="0" applyNumberFormat="1" applyFont="1"/>
    <xf numFmtId="38" fontId="2" fillId="0" borderId="1" xfId="0" applyNumberFormat="1" applyFont="1" applyBorder="1"/>
    <xf numFmtId="38" fontId="2" fillId="0" borderId="0" xfId="0" applyNumberFormat="1" applyFont="1" applyAlignment="1">
      <alignment vertical="center"/>
    </xf>
    <xf numFmtId="38" fontId="2" fillId="0" borderId="1" xfId="0" applyNumberFormat="1" applyFont="1" applyBorder="1" applyAlignment="1">
      <alignment vertical="center"/>
    </xf>
    <xf numFmtId="38" fontId="2" fillId="0" borderId="0" xfId="0" applyNumberFormat="1" applyFont="1" applyAlignment="1">
      <alignment horizontal="center" vertical="center"/>
    </xf>
    <xf numFmtId="38" fontId="2" fillId="0" borderId="0" xfId="0" applyNumberFormat="1" applyFont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"/>
  <sheetViews>
    <sheetView rightToLeft="1" tabSelected="1" workbookViewId="0">
      <selection activeCell="O16" sqref="O16"/>
    </sheetView>
  </sheetViews>
  <sheetFormatPr defaultRowHeight="18.75"/>
  <cols>
    <col min="1" max="1" width="27.28515625" style="2" bestFit="1" customWidth="1"/>
    <col min="2" max="2" width="1" style="2" customWidth="1"/>
    <col min="3" max="3" width="13.7109375" style="2" bestFit="1" customWidth="1"/>
    <col min="4" max="4" width="1" style="2" customWidth="1"/>
    <col min="5" max="5" width="18.5703125" style="2" bestFit="1" customWidth="1"/>
    <col min="6" max="6" width="1" style="2" customWidth="1"/>
    <col min="7" max="7" width="17.85546875" style="2" bestFit="1" customWidth="1"/>
    <col min="8" max="8" width="1" style="2" customWidth="1"/>
    <col min="9" max="9" width="12.140625" style="2" bestFit="1" customWidth="1"/>
    <col min="10" max="10" width="1" style="2" customWidth="1"/>
    <col min="11" max="11" width="15.71093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3.5703125" style="2" bestFit="1" customWidth="1"/>
    <col min="18" max="18" width="1" style="2" customWidth="1"/>
    <col min="19" max="19" width="9.42578125" style="2" bestFit="1" customWidth="1"/>
    <col min="20" max="20" width="1" style="2" customWidth="1"/>
    <col min="21" max="21" width="19" style="2" bestFit="1" customWidth="1"/>
    <col min="22" max="22" width="1" style="2" customWidth="1"/>
    <col min="23" max="23" width="17.85546875" style="2" bestFit="1" customWidth="1"/>
    <col min="24" max="24" width="1" style="2" customWidth="1"/>
    <col min="25" max="25" width="16" style="2" customWidth="1"/>
    <col min="26" max="26" width="1" style="2" customWidth="1"/>
    <col min="27" max="27" width="9.140625" style="2" customWidth="1"/>
    <col min="28" max="16384" width="9.140625" style="2"/>
  </cols>
  <sheetData>
    <row r="1" spans="1:25" ht="2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24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5" ht="24">
      <c r="A3" s="41" t="s">
        <v>111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5" spans="1:25" ht="21">
      <c r="A5" s="43" t="s">
        <v>3</v>
      </c>
      <c r="C5" s="43" t="s">
        <v>4</v>
      </c>
      <c r="D5" s="43" t="s">
        <v>4</v>
      </c>
      <c r="E5" s="43" t="s">
        <v>4</v>
      </c>
      <c r="F5" s="43" t="s">
        <v>4</v>
      </c>
      <c r="G5" s="43" t="s">
        <v>4</v>
      </c>
      <c r="I5" s="43" t="s">
        <v>5</v>
      </c>
      <c r="J5" s="43" t="s">
        <v>5</v>
      </c>
      <c r="K5" s="43" t="s">
        <v>5</v>
      </c>
      <c r="L5" s="43" t="s">
        <v>5</v>
      </c>
      <c r="M5" s="43" t="s">
        <v>5</v>
      </c>
      <c r="N5" s="43" t="s">
        <v>5</v>
      </c>
      <c r="O5" s="43" t="s">
        <v>5</v>
      </c>
      <c r="Q5" s="43" t="s">
        <v>6</v>
      </c>
      <c r="R5" s="43" t="s">
        <v>6</v>
      </c>
      <c r="S5" s="43" t="s">
        <v>6</v>
      </c>
      <c r="T5" s="43" t="s">
        <v>6</v>
      </c>
      <c r="U5" s="43" t="s">
        <v>6</v>
      </c>
      <c r="V5" s="43" t="s">
        <v>6</v>
      </c>
      <c r="W5" s="43" t="s">
        <v>6</v>
      </c>
      <c r="X5" s="43" t="s">
        <v>6</v>
      </c>
      <c r="Y5" s="43" t="s">
        <v>6</v>
      </c>
    </row>
    <row r="6" spans="1:25" ht="21">
      <c r="A6" s="43" t="s">
        <v>3</v>
      </c>
      <c r="C6" s="43" t="s">
        <v>7</v>
      </c>
      <c r="E6" s="43" t="s">
        <v>8</v>
      </c>
      <c r="G6" s="43" t="s">
        <v>9</v>
      </c>
      <c r="I6" s="43" t="s">
        <v>10</v>
      </c>
      <c r="J6" s="43" t="s">
        <v>10</v>
      </c>
      <c r="K6" s="43" t="s">
        <v>10</v>
      </c>
      <c r="M6" s="43" t="s">
        <v>11</v>
      </c>
      <c r="N6" s="43" t="s">
        <v>11</v>
      </c>
      <c r="O6" s="43" t="s">
        <v>11</v>
      </c>
      <c r="Q6" s="43" t="s">
        <v>7</v>
      </c>
      <c r="S6" s="43" t="s">
        <v>12</v>
      </c>
      <c r="U6" s="43" t="s">
        <v>8</v>
      </c>
      <c r="W6" s="43" t="s">
        <v>9</v>
      </c>
      <c r="Y6" s="42" t="s">
        <v>13</v>
      </c>
    </row>
    <row r="7" spans="1:25" ht="28.5" customHeight="1">
      <c r="A7" s="43" t="s">
        <v>3</v>
      </c>
      <c r="C7" s="43" t="s">
        <v>7</v>
      </c>
      <c r="E7" s="43" t="s">
        <v>8</v>
      </c>
      <c r="G7" s="43" t="s">
        <v>9</v>
      </c>
      <c r="I7" s="43" t="s">
        <v>7</v>
      </c>
      <c r="K7" s="43" t="s">
        <v>8</v>
      </c>
      <c r="M7" s="43" t="s">
        <v>7</v>
      </c>
      <c r="O7" s="43" t="s">
        <v>14</v>
      </c>
      <c r="Q7" s="43" t="s">
        <v>7</v>
      </c>
      <c r="S7" s="43" t="s">
        <v>12</v>
      </c>
      <c r="U7" s="43" t="s">
        <v>8</v>
      </c>
      <c r="W7" s="43" t="s">
        <v>9</v>
      </c>
      <c r="Y7" s="42" t="s">
        <v>13</v>
      </c>
    </row>
    <row r="8" spans="1:25" ht="21">
      <c r="A8" s="3" t="s">
        <v>15</v>
      </c>
      <c r="C8" s="10">
        <v>6932102582</v>
      </c>
      <c r="D8" s="11"/>
      <c r="E8" s="10">
        <v>9597470264730</v>
      </c>
      <c r="F8" s="11"/>
      <c r="G8" s="10">
        <v>4329271365023.5498</v>
      </c>
      <c r="H8" s="9"/>
      <c r="I8" s="8">
        <v>750861313</v>
      </c>
      <c r="J8" s="9"/>
      <c r="K8" s="8">
        <v>459625622736</v>
      </c>
      <c r="L8" s="9"/>
      <c r="M8" s="35">
        <v>-25200448</v>
      </c>
      <c r="N8" s="9"/>
      <c r="O8" s="35">
        <v>15994707959</v>
      </c>
      <c r="P8" s="9"/>
      <c r="Q8" s="8">
        <v>7657763447</v>
      </c>
      <c r="R8" s="9"/>
      <c r="S8" s="8">
        <v>643</v>
      </c>
      <c r="T8" s="9"/>
      <c r="U8" s="8">
        <v>10023232177472</v>
      </c>
      <c r="V8" s="9"/>
      <c r="W8" s="8">
        <v>4920199700579.7197</v>
      </c>
      <c r="X8" s="9"/>
      <c r="Y8" s="14">
        <v>0.40179999999999999</v>
      </c>
    </row>
    <row r="9" spans="1:25" ht="21">
      <c r="A9" s="3" t="s">
        <v>16</v>
      </c>
      <c r="C9" s="10">
        <v>149778823</v>
      </c>
      <c r="D9" s="11"/>
      <c r="E9" s="10">
        <v>852287818483</v>
      </c>
      <c r="F9" s="11"/>
      <c r="G9" s="10">
        <v>631586262418.87402</v>
      </c>
      <c r="H9" s="9"/>
      <c r="I9" s="8">
        <v>150378823</v>
      </c>
      <c r="J9" s="9"/>
      <c r="K9" s="8">
        <v>1360399141</v>
      </c>
      <c r="L9" s="9"/>
      <c r="M9" s="35">
        <v>-1797762</v>
      </c>
      <c r="N9" s="9"/>
      <c r="O9" s="35">
        <v>4077606545</v>
      </c>
      <c r="P9" s="9"/>
      <c r="Q9" s="8">
        <v>298359884</v>
      </c>
      <c r="R9" s="9"/>
      <c r="S9" s="8">
        <v>2287</v>
      </c>
      <c r="T9" s="9"/>
      <c r="U9" s="8">
        <v>848533420340</v>
      </c>
      <c r="V9" s="9"/>
      <c r="W9" s="8">
        <v>681830469426.422</v>
      </c>
      <c r="X9" s="9"/>
      <c r="Y9" s="14">
        <v>5.57E-2</v>
      </c>
    </row>
    <row r="10" spans="1:25" ht="21">
      <c r="A10" s="3" t="s">
        <v>17</v>
      </c>
      <c r="C10" s="10">
        <v>116211233</v>
      </c>
      <c r="D10" s="11"/>
      <c r="E10" s="10">
        <v>811105320453</v>
      </c>
      <c r="F10" s="11"/>
      <c r="G10" s="10">
        <v>441150944446.633</v>
      </c>
      <c r="H10" s="9"/>
      <c r="I10" s="6">
        <v>0</v>
      </c>
      <c r="J10" s="7"/>
      <c r="K10" s="6">
        <v>0</v>
      </c>
      <c r="L10" s="7"/>
      <c r="M10" s="34">
        <v>0</v>
      </c>
      <c r="N10" s="7"/>
      <c r="O10" s="34">
        <v>0</v>
      </c>
      <c r="P10" s="9"/>
      <c r="Q10" s="8">
        <v>116211233</v>
      </c>
      <c r="R10" s="9"/>
      <c r="S10" s="8">
        <v>3732</v>
      </c>
      <c r="T10" s="9"/>
      <c r="U10" s="8">
        <v>811105320453</v>
      </c>
      <c r="V10" s="9"/>
      <c r="W10" s="8">
        <v>433370709311.617</v>
      </c>
      <c r="X10" s="9"/>
      <c r="Y10" s="14">
        <v>3.5400000000000001E-2</v>
      </c>
    </row>
    <row r="11" spans="1:25" ht="21">
      <c r="A11" s="3" t="s">
        <v>18</v>
      </c>
      <c r="C11" s="10">
        <v>105014639</v>
      </c>
      <c r="D11" s="11"/>
      <c r="E11" s="10">
        <v>2598075910369</v>
      </c>
      <c r="F11" s="11"/>
      <c r="G11" s="10">
        <v>1718832480582.02</v>
      </c>
      <c r="H11" s="9"/>
      <c r="I11" s="8">
        <v>3751648</v>
      </c>
      <c r="J11" s="9"/>
      <c r="K11" s="8">
        <v>66738511570</v>
      </c>
      <c r="L11" s="9"/>
      <c r="M11" s="35">
        <v>-200000</v>
      </c>
      <c r="N11" s="9"/>
      <c r="O11" s="35">
        <v>3581276168</v>
      </c>
      <c r="P11" s="9"/>
      <c r="Q11" s="8">
        <v>108566287</v>
      </c>
      <c r="R11" s="9"/>
      <c r="S11" s="8">
        <v>18990</v>
      </c>
      <c r="T11" s="9"/>
      <c r="U11" s="8">
        <v>2659888037293</v>
      </c>
      <c r="V11" s="9"/>
      <c r="W11" s="8">
        <v>2060106918049.5</v>
      </c>
      <c r="X11" s="9"/>
      <c r="Y11" s="14">
        <v>0.16819999999999999</v>
      </c>
    </row>
    <row r="12" spans="1:25" ht="21">
      <c r="A12" s="3" t="s">
        <v>19</v>
      </c>
      <c r="C12" s="10">
        <v>23799066</v>
      </c>
      <c r="D12" s="11"/>
      <c r="E12" s="10">
        <v>98986389414</v>
      </c>
      <c r="F12" s="11"/>
      <c r="G12" s="10">
        <v>84612722249.610703</v>
      </c>
      <c r="H12" s="9"/>
      <c r="I12" s="6">
        <v>0</v>
      </c>
      <c r="J12" s="7"/>
      <c r="K12" s="6">
        <v>0</v>
      </c>
      <c r="L12" s="7"/>
      <c r="M12" s="34">
        <v>0</v>
      </c>
      <c r="N12" s="7"/>
      <c r="O12" s="34">
        <v>0</v>
      </c>
      <c r="P12" s="9"/>
      <c r="Q12" s="8">
        <v>23799066</v>
      </c>
      <c r="R12" s="9"/>
      <c r="S12" s="8">
        <v>3231</v>
      </c>
      <c r="T12" s="9"/>
      <c r="U12" s="8">
        <v>98986389414</v>
      </c>
      <c r="V12" s="9"/>
      <c r="W12" s="8">
        <v>76836342211.492996</v>
      </c>
      <c r="X12" s="9"/>
      <c r="Y12" s="14">
        <v>6.3E-3</v>
      </c>
    </row>
    <row r="13" spans="1:25" ht="21">
      <c r="A13" s="3" t="s">
        <v>20</v>
      </c>
      <c r="C13" s="10">
        <v>4242399</v>
      </c>
      <c r="D13" s="11"/>
      <c r="E13" s="10">
        <v>35040597439</v>
      </c>
      <c r="F13" s="11"/>
      <c r="G13" s="10">
        <v>28529646247.594799</v>
      </c>
      <c r="H13" s="9"/>
      <c r="I13" s="6">
        <v>0</v>
      </c>
      <c r="J13" s="7"/>
      <c r="K13" s="6">
        <v>0</v>
      </c>
      <c r="L13" s="7"/>
      <c r="M13" s="34">
        <v>0</v>
      </c>
      <c r="N13" s="7"/>
      <c r="O13" s="34">
        <v>0</v>
      </c>
      <c r="P13" s="9"/>
      <c r="Q13" s="8">
        <v>4242399</v>
      </c>
      <c r="R13" s="9"/>
      <c r="S13" s="8">
        <v>5980</v>
      </c>
      <c r="T13" s="9"/>
      <c r="U13" s="8">
        <v>35040597439</v>
      </c>
      <c r="V13" s="9"/>
      <c r="W13" s="8">
        <v>25350265165.024799</v>
      </c>
      <c r="X13" s="9"/>
      <c r="Y13" s="14">
        <v>2.0999999999999999E-3</v>
      </c>
    </row>
    <row r="14" spans="1:25" ht="21">
      <c r="A14" s="3" t="s">
        <v>21</v>
      </c>
      <c r="C14" s="10">
        <v>1745067</v>
      </c>
      <c r="D14" s="11"/>
      <c r="E14" s="10">
        <v>82111851203</v>
      </c>
      <c r="F14" s="11"/>
      <c r="G14" s="10">
        <v>69383444405.893204</v>
      </c>
      <c r="H14" s="9"/>
      <c r="I14" s="6">
        <v>0</v>
      </c>
      <c r="J14" s="7"/>
      <c r="K14" s="6">
        <v>0</v>
      </c>
      <c r="L14" s="7"/>
      <c r="M14" s="34">
        <v>0</v>
      </c>
      <c r="N14" s="7"/>
      <c r="O14" s="34">
        <v>0</v>
      </c>
      <c r="P14" s="9"/>
      <c r="Q14" s="8">
        <v>1745067</v>
      </c>
      <c r="R14" s="9"/>
      <c r="S14" s="8">
        <v>33790</v>
      </c>
      <c r="T14" s="9"/>
      <c r="U14" s="8">
        <v>82111851203</v>
      </c>
      <c r="V14" s="9"/>
      <c r="W14" s="8">
        <v>58920999911.4132</v>
      </c>
      <c r="X14" s="9"/>
      <c r="Y14" s="14">
        <v>4.7999999999999996E-3</v>
      </c>
    </row>
    <row r="15" spans="1:25" ht="21">
      <c r="A15" s="3" t="s">
        <v>22</v>
      </c>
      <c r="C15" s="10">
        <v>7614433</v>
      </c>
      <c r="D15" s="11"/>
      <c r="E15" s="10">
        <v>125755361204</v>
      </c>
      <c r="F15" s="11"/>
      <c r="G15" s="10">
        <v>96553718132.374802</v>
      </c>
      <c r="H15" s="9"/>
      <c r="I15" s="6">
        <v>0</v>
      </c>
      <c r="J15" s="7"/>
      <c r="K15" s="6">
        <v>0</v>
      </c>
      <c r="L15" s="7"/>
      <c r="M15" s="34">
        <v>0</v>
      </c>
      <c r="N15" s="7"/>
      <c r="O15" s="34">
        <v>0</v>
      </c>
      <c r="P15" s="9"/>
      <c r="Q15" s="8">
        <v>7614433</v>
      </c>
      <c r="R15" s="9"/>
      <c r="S15" s="8">
        <v>11120</v>
      </c>
      <c r="T15" s="9"/>
      <c r="U15" s="8">
        <v>125755361204</v>
      </c>
      <c r="V15" s="9"/>
      <c r="W15" s="8">
        <v>84608143863.830399</v>
      </c>
      <c r="X15" s="9"/>
      <c r="Y15" s="14">
        <v>6.8999999999999999E-3</v>
      </c>
    </row>
    <row r="16" spans="1:25" ht="21">
      <c r="A16" s="3" t="s">
        <v>23</v>
      </c>
      <c r="C16" s="10">
        <v>14571408</v>
      </c>
      <c r="D16" s="11"/>
      <c r="E16" s="10">
        <v>69821309473</v>
      </c>
      <c r="F16" s="11"/>
      <c r="G16" s="10">
        <v>57921007577.621803</v>
      </c>
      <c r="H16" s="9"/>
      <c r="I16" s="6">
        <v>0</v>
      </c>
      <c r="J16" s="7"/>
      <c r="K16" s="6">
        <v>0</v>
      </c>
      <c r="L16" s="7"/>
      <c r="M16" s="34">
        <v>0</v>
      </c>
      <c r="N16" s="7"/>
      <c r="O16" s="34">
        <v>0</v>
      </c>
      <c r="P16" s="9"/>
      <c r="Q16" s="8">
        <v>14571408</v>
      </c>
      <c r="R16" s="9"/>
      <c r="S16" s="8">
        <v>3379</v>
      </c>
      <c r="T16" s="9"/>
      <c r="U16" s="8">
        <v>69821309473</v>
      </c>
      <c r="V16" s="9"/>
      <c r="W16" s="8">
        <v>49199367673.399696</v>
      </c>
      <c r="X16" s="9"/>
      <c r="Y16" s="14">
        <v>4.0000000000000001E-3</v>
      </c>
    </row>
    <row r="17" spans="1:25" ht="21">
      <c r="A17" s="3" t="s">
        <v>24</v>
      </c>
      <c r="C17" s="10">
        <v>27974727</v>
      </c>
      <c r="D17" s="11"/>
      <c r="E17" s="10">
        <v>82356107415</v>
      </c>
      <c r="F17" s="11"/>
      <c r="G17" s="10">
        <v>63063019764.074898</v>
      </c>
      <c r="H17" s="9"/>
      <c r="I17" s="6">
        <v>0</v>
      </c>
      <c r="J17" s="7"/>
      <c r="K17" s="6">
        <v>0</v>
      </c>
      <c r="L17" s="7"/>
      <c r="M17" s="34">
        <v>0</v>
      </c>
      <c r="N17" s="7"/>
      <c r="O17" s="34">
        <v>0</v>
      </c>
      <c r="P17" s="9"/>
      <c r="Q17" s="8">
        <v>27974727</v>
      </c>
      <c r="R17" s="9"/>
      <c r="S17" s="8">
        <v>2237</v>
      </c>
      <c r="T17" s="9"/>
      <c r="U17" s="8">
        <v>82356107415</v>
      </c>
      <c r="V17" s="9"/>
      <c r="W17" s="8">
        <v>62531903906.132797</v>
      </c>
      <c r="X17" s="9"/>
      <c r="Y17" s="14">
        <v>5.1000000000000004E-3</v>
      </c>
    </row>
    <row r="18" spans="1:25" ht="21">
      <c r="A18" s="3" t="s">
        <v>25</v>
      </c>
      <c r="C18" s="10">
        <v>1736320</v>
      </c>
      <c r="D18" s="11"/>
      <c r="E18" s="10">
        <v>63656865214</v>
      </c>
      <c r="F18" s="11"/>
      <c r="G18" s="10">
        <v>39020158924.031998</v>
      </c>
      <c r="H18" s="9"/>
      <c r="I18" s="6">
        <v>0</v>
      </c>
      <c r="J18" s="7"/>
      <c r="K18" s="6">
        <v>0</v>
      </c>
      <c r="L18" s="7"/>
      <c r="M18" s="34">
        <v>0</v>
      </c>
      <c r="N18" s="7"/>
      <c r="O18" s="34">
        <v>0</v>
      </c>
      <c r="P18" s="9"/>
      <c r="Q18" s="8">
        <v>1736320</v>
      </c>
      <c r="R18" s="9"/>
      <c r="S18" s="8">
        <v>18880</v>
      </c>
      <c r="T18" s="9"/>
      <c r="U18" s="8">
        <v>63656865214</v>
      </c>
      <c r="V18" s="9"/>
      <c r="W18" s="8">
        <v>32756807491.584</v>
      </c>
      <c r="X18" s="9"/>
      <c r="Y18" s="14">
        <v>2.7000000000000001E-3</v>
      </c>
    </row>
    <row r="19" spans="1:25" ht="19.5" thickBot="1">
      <c r="E19" s="12">
        <f>SUM(E8:E18)</f>
        <v>14416667795397</v>
      </c>
      <c r="G19" s="12">
        <f>SUM(G8:G18)</f>
        <v>7559924769772.2793</v>
      </c>
      <c r="K19" s="12">
        <f>SUM(K8:K18)</f>
        <v>527724533447</v>
      </c>
      <c r="M19" s="18"/>
      <c r="O19" s="36">
        <f>SUM(O8:O18)</f>
        <v>23653590672</v>
      </c>
      <c r="U19" s="12">
        <f>SUM(U8:U18)</f>
        <v>14900487436920</v>
      </c>
      <c r="W19" s="12">
        <f>SUM(W8:W18)</f>
        <v>8485711627590.1357</v>
      </c>
      <c r="Y19" s="15">
        <f>SUM(Y8:Y18)</f>
        <v>0.69300000000000006</v>
      </c>
    </row>
    <row r="20" spans="1:25" ht="19.5" thickTop="1"/>
  </sheetData>
  <mergeCells count="21">
    <mergeCell ref="A5:A7"/>
    <mergeCell ref="C6:C7"/>
    <mergeCell ref="E6:E7"/>
    <mergeCell ref="G6:G7"/>
    <mergeCell ref="C5:G5"/>
    <mergeCell ref="A1:Y1"/>
    <mergeCell ref="A2:Y2"/>
    <mergeCell ref="A3:Y3"/>
    <mergeCell ref="Y6:Y7"/>
    <mergeCell ref="Q5:Y5"/>
    <mergeCell ref="I5:O5"/>
    <mergeCell ref="Q6:Q7"/>
    <mergeCell ref="S6:S7"/>
    <mergeCell ref="U6:U7"/>
    <mergeCell ref="W6:W7"/>
    <mergeCell ref="I7"/>
    <mergeCell ref="K7"/>
    <mergeCell ref="I6:K6"/>
    <mergeCell ref="M7"/>
    <mergeCell ref="O7"/>
    <mergeCell ref="M6:O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6"/>
  <sheetViews>
    <sheetView rightToLeft="1" workbookViewId="0">
      <selection activeCell="C7" sqref="C7"/>
    </sheetView>
  </sheetViews>
  <sheetFormatPr defaultRowHeight="18.75"/>
  <cols>
    <col min="1" max="1" width="15.7109375" style="2" customWidth="1"/>
    <col min="2" max="2" width="1" style="2" customWidth="1"/>
    <col min="3" max="3" width="16.42578125" style="2" bestFit="1" customWidth="1"/>
    <col min="4" max="4" width="1" style="2" customWidth="1"/>
    <col min="5" max="5" width="21.28515625" style="2" customWidth="1"/>
    <col min="6" max="6" width="1" style="2" customWidth="1"/>
    <col min="7" max="7" width="12.7109375" style="2" customWidth="1"/>
    <col min="8" max="8" width="1" style="2" customWidth="1"/>
    <col min="9" max="9" width="14.85546875" style="2" bestFit="1" customWidth="1"/>
    <col min="10" max="10" width="1" style="2" customWidth="1"/>
    <col min="11" max="11" width="11.5703125" style="2" customWidth="1"/>
    <col min="12" max="12" width="1" style="2" customWidth="1"/>
    <col min="13" max="13" width="9.140625" style="2" customWidth="1"/>
    <col min="14" max="16384" width="9.140625" style="2"/>
  </cols>
  <sheetData>
    <row r="1" spans="1:11" ht="19.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9.5">
      <c r="A2" s="46" t="s">
        <v>69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9.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27.75" customHeight="1">
      <c r="A4" s="44" t="s">
        <v>103</v>
      </c>
      <c r="B4" s="44" t="s">
        <v>103</v>
      </c>
      <c r="C4" s="44" t="s">
        <v>103</v>
      </c>
      <c r="D4" s="16"/>
      <c r="E4" s="44" t="s">
        <v>71</v>
      </c>
      <c r="F4" s="44" t="s">
        <v>71</v>
      </c>
      <c r="G4" s="44" t="s">
        <v>71</v>
      </c>
      <c r="H4" s="16"/>
      <c r="I4" s="44" t="s">
        <v>72</v>
      </c>
      <c r="J4" s="44" t="s">
        <v>72</v>
      </c>
      <c r="K4" s="44" t="s">
        <v>72</v>
      </c>
    </row>
    <row r="5" spans="1:11" ht="51.75" customHeight="1">
      <c r="A5" s="44" t="s">
        <v>104</v>
      </c>
      <c r="B5" s="16"/>
      <c r="C5" s="44" t="s">
        <v>42</v>
      </c>
      <c r="D5" s="16"/>
      <c r="E5" s="44" t="s">
        <v>105</v>
      </c>
      <c r="F5" s="16"/>
      <c r="G5" s="44" t="s">
        <v>106</v>
      </c>
      <c r="H5" s="16"/>
      <c r="I5" s="44" t="s">
        <v>105</v>
      </c>
      <c r="J5" s="16"/>
      <c r="K5" s="44" t="s">
        <v>106</v>
      </c>
    </row>
    <row r="6" spans="1:11" ht="21">
      <c r="A6" s="3" t="s">
        <v>48</v>
      </c>
      <c r="C6" s="47" t="s">
        <v>113</v>
      </c>
      <c r="E6" s="4">
        <v>24722541</v>
      </c>
      <c r="G6" s="14">
        <f>E6/E$15</f>
        <v>6.1699662723486547E-3</v>
      </c>
      <c r="I6" s="4">
        <v>460307508</v>
      </c>
      <c r="K6" s="14">
        <f>I6/I$15</f>
        <v>1.6584509509790409E-2</v>
      </c>
    </row>
    <row r="7" spans="1:11" ht="21">
      <c r="A7" s="3" t="s">
        <v>48</v>
      </c>
      <c r="C7" s="47" t="s">
        <v>52</v>
      </c>
      <c r="E7" s="4">
        <v>3445389881</v>
      </c>
      <c r="G7" s="14">
        <f t="shared" ref="G7:G14" si="0">E7/E$15</f>
        <v>0.859860617112996</v>
      </c>
      <c r="I7" s="4">
        <v>21245708461</v>
      </c>
      <c r="K7" s="14">
        <f t="shared" ref="K7:K14" si="1">I7/I$15</f>
        <v>0.7654657981674482</v>
      </c>
    </row>
    <row r="8" spans="1:11" ht="21">
      <c r="A8" s="3" t="s">
        <v>48</v>
      </c>
      <c r="C8" s="47" t="s">
        <v>54</v>
      </c>
      <c r="E8" s="4">
        <v>8912</v>
      </c>
      <c r="G8" s="14">
        <f t="shared" si="0"/>
        <v>2.2241540389869799E-6</v>
      </c>
      <c r="I8" s="4">
        <v>9962013</v>
      </c>
      <c r="K8" s="14">
        <f t="shared" si="1"/>
        <v>3.5892332074486972E-4</v>
      </c>
    </row>
    <row r="9" spans="1:11" ht="21">
      <c r="A9" s="3" t="s">
        <v>48</v>
      </c>
      <c r="C9" s="47" t="s">
        <v>56</v>
      </c>
      <c r="E9" s="4">
        <v>266199099</v>
      </c>
      <c r="G9" s="14">
        <f t="shared" si="0"/>
        <v>6.6434896904796342E-2</v>
      </c>
      <c r="I9" s="4">
        <v>3569530441</v>
      </c>
      <c r="K9" s="14">
        <f t="shared" si="1"/>
        <v>0.12860731253649429</v>
      </c>
    </row>
    <row r="10" spans="1:11" ht="21">
      <c r="A10" s="3" t="s">
        <v>48</v>
      </c>
      <c r="C10" s="47" t="s">
        <v>57</v>
      </c>
      <c r="E10" s="4">
        <v>12898370</v>
      </c>
      <c r="G10" s="14">
        <f t="shared" si="0"/>
        <v>3.219026226643682E-3</v>
      </c>
      <c r="I10" s="4">
        <v>612532630</v>
      </c>
      <c r="K10" s="14">
        <f t="shared" si="1"/>
        <v>2.2069058294160889E-2</v>
      </c>
    </row>
    <row r="11" spans="1:11" ht="21">
      <c r="A11" s="3" t="s">
        <v>48</v>
      </c>
      <c r="C11" s="47" t="s">
        <v>58</v>
      </c>
      <c r="E11" s="4">
        <v>158184949</v>
      </c>
      <c r="G11" s="14">
        <f t="shared" si="0"/>
        <v>3.9477972758673638E-2</v>
      </c>
      <c r="I11" s="4">
        <v>781947340</v>
      </c>
      <c r="K11" s="14">
        <f t="shared" si="1"/>
        <v>2.8172934116871527E-2</v>
      </c>
    </row>
    <row r="12" spans="1:11" ht="21">
      <c r="A12" s="3" t="s">
        <v>48</v>
      </c>
      <c r="C12" s="47" t="s">
        <v>60</v>
      </c>
      <c r="E12" s="4">
        <v>81360746</v>
      </c>
      <c r="G12" s="14">
        <f t="shared" si="0"/>
        <v>2.0305075384974617E-2</v>
      </c>
      <c r="I12" s="4">
        <v>489472987</v>
      </c>
      <c r="K12" s="14">
        <f t="shared" si="1"/>
        <v>1.7635318274424099E-2</v>
      </c>
    </row>
    <row r="13" spans="1:11" ht="21">
      <c r="A13" s="3" t="s">
        <v>48</v>
      </c>
      <c r="C13" s="47" t="s">
        <v>61</v>
      </c>
      <c r="E13" s="4">
        <v>1700074</v>
      </c>
      <c r="G13" s="14">
        <f t="shared" si="0"/>
        <v>4.2428483546642183E-4</v>
      </c>
      <c r="I13" s="4">
        <v>515606898</v>
      </c>
      <c r="K13" s="14">
        <f t="shared" si="1"/>
        <v>1.8576902080846645E-2</v>
      </c>
    </row>
    <row r="14" spans="1:11" ht="21">
      <c r="A14" s="3" t="s">
        <v>48</v>
      </c>
      <c r="C14" s="47" t="s">
        <v>67</v>
      </c>
      <c r="E14" s="4">
        <v>16452145</v>
      </c>
      <c r="G14" s="14">
        <f t="shared" si="0"/>
        <v>4.1059363500616525E-3</v>
      </c>
      <c r="I14" s="4">
        <v>70199837</v>
      </c>
      <c r="K14" s="14">
        <f t="shared" si="1"/>
        <v>2.5292436992190807E-3</v>
      </c>
    </row>
    <row r="15" spans="1:11" ht="19.5" thickBot="1">
      <c r="E15" s="12">
        <f>SUM(E6:E14)</f>
        <v>4006916717</v>
      </c>
      <c r="G15" s="39">
        <f>SUM(G6:G14)</f>
        <v>0.99999999999999989</v>
      </c>
      <c r="I15" s="12">
        <f>SUM(I6:I14)</f>
        <v>27755268115</v>
      </c>
      <c r="K15" s="39">
        <f>SUM(K6:K14)</f>
        <v>0.99999999999999978</v>
      </c>
    </row>
    <row r="16" spans="1:11" ht="19.5" thickTop="1"/>
  </sheetData>
  <mergeCells count="12">
    <mergeCell ref="A3:K3"/>
    <mergeCell ref="A2:K2"/>
    <mergeCell ref="A1:K1"/>
    <mergeCell ref="I5"/>
    <mergeCell ref="K5"/>
    <mergeCell ref="I4:K4"/>
    <mergeCell ref="A5"/>
    <mergeCell ref="C5"/>
    <mergeCell ref="A4:C4"/>
    <mergeCell ref="E5"/>
    <mergeCell ref="G5"/>
    <mergeCell ref="E4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6"/>
  <sheetViews>
    <sheetView rightToLeft="1" workbookViewId="0">
      <selection activeCell="F4" sqref="F4"/>
    </sheetView>
  </sheetViews>
  <sheetFormatPr defaultRowHeight="18.75"/>
  <cols>
    <col min="1" max="1" width="34.140625" style="2" bestFit="1" customWidth="1"/>
    <col min="2" max="2" width="1" style="2" customWidth="1"/>
    <col min="3" max="3" width="6.28515625" style="2" bestFit="1" customWidth="1"/>
    <col min="4" max="4" width="1" style="2" customWidth="1"/>
    <col min="5" max="5" width="19.85546875" style="2" customWidth="1"/>
    <col min="6" max="6" width="1" style="2" customWidth="1"/>
    <col min="7" max="7" width="9.140625" style="2" customWidth="1"/>
    <col min="8" max="16384" width="9.140625" style="2"/>
  </cols>
  <sheetData>
    <row r="1" spans="1:5" ht="19.5">
      <c r="A1" s="46" t="s">
        <v>0</v>
      </c>
      <c r="B1" s="46"/>
      <c r="C1" s="46"/>
      <c r="D1" s="46"/>
      <c r="E1" s="46"/>
    </row>
    <row r="2" spans="1:5" ht="19.5">
      <c r="A2" s="46" t="s">
        <v>69</v>
      </c>
      <c r="B2" s="46"/>
      <c r="C2" s="46"/>
      <c r="D2" s="46"/>
      <c r="E2" s="46"/>
    </row>
    <row r="3" spans="1:5" ht="19.5">
      <c r="A3" s="46" t="s">
        <v>2</v>
      </c>
      <c r="B3" s="46"/>
      <c r="C3" s="46"/>
      <c r="D3" s="46"/>
      <c r="E3" s="46"/>
    </row>
    <row r="4" spans="1:5" ht="27.75" customHeight="1">
      <c r="A4" s="44" t="s">
        <v>107</v>
      </c>
      <c r="B4" s="16"/>
      <c r="C4" s="44" t="s">
        <v>71</v>
      </c>
      <c r="D4" s="16"/>
      <c r="E4" s="44" t="s">
        <v>6</v>
      </c>
    </row>
    <row r="5" spans="1:5">
      <c r="A5" s="44" t="s">
        <v>107</v>
      </c>
      <c r="B5" s="16"/>
      <c r="C5" s="44" t="s">
        <v>45</v>
      </c>
      <c r="D5" s="16"/>
      <c r="E5" s="44" t="s">
        <v>45</v>
      </c>
    </row>
    <row r="6" spans="1:5" ht="21">
      <c r="A6" s="3" t="s">
        <v>107</v>
      </c>
      <c r="C6" s="4">
        <v>0</v>
      </c>
      <c r="E6" s="4">
        <v>47647959</v>
      </c>
    </row>
  </sheetData>
  <mergeCells count="8">
    <mergeCell ref="A3:E3"/>
    <mergeCell ref="A2:E2"/>
    <mergeCell ref="A1:E1"/>
    <mergeCell ref="A4:A5"/>
    <mergeCell ref="C5"/>
    <mergeCell ref="C4"/>
    <mergeCell ref="E5"/>
    <mergeCell ref="E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9"/>
  <sheetViews>
    <sheetView rightToLeft="1" workbookViewId="0">
      <selection activeCell="J10" sqref="J10"/>
    </sheetView>
  </sheetViews>
  <sheetFormatPr defaultRowHeight="18.75"/>
  <cols>
    <col min="1" max="1" width="24" style="2" bestFit="1" customWidth="1"/>
    <col min="2" max="2" width="1" style="2" customWidth="1"/>
    <col min="3" max="3" width="21.85546875" style="2" customWidth="1"/>
    <col min="4" max="4" width="1" style="2" customWidth="1"/>
    <col min="5" max="5" width="10.5703125" style="2" customWidth="1"/>
    <col min="6" max="6" width="1" style="2" customWidth="1"/>
    <col min="7" max="7" width="16.28515625" style="2" customWidth="1"/>
    <col min="8" max="8" width="1" style="2" customWidth="1"/>
    <col min="9" max="9" width="9.140625" style="2" customWidth="1"/>
    <col min="10" max="16384" width="9.140625" style="1"/>
  </cols>
  <sheetData>
    <row r="1" spans="1:7" ht="19.5">
      <c r="A1" s="46" t="s">
        <v>0</v>
      </c>
      <c r="B1" s="46"/>
      <c r="C1" s="46"/>
      <c r="D1" s="46"/>
      <c r="E1" s="46"/>
      <c r="F1" s="46"/>
      <c r="G1" s="46"/>
    </row>
    <row r="2" spans="1:7" ht="19.5">
      <c r="A2" s="46" t="s">
        <v>69</v>
      </c>
      <c r="B2" s="46"/>
      <c r="C2" s="46"/>
      <c r="D2" s="46"/>
      <c r="E2" s="46"/>
      <c r="F2" s="46"/>
      <c r="G2" s="46"/>
    </row>
    <row r="3" spans="1:7" ht="19.5">
      <c r="A3" s="46" t="s">
        <v>2</v>
      </c>
      <c r="B3" s="46"/>
      <c r="C3" s="46"/>
      <c r="D3" s="46"/>
      <c r="E3" s="46"/>
      <c r="F3" s="46"/>
      <c r="G3" s="46"/>
    </row>
    <row r="4" spans="1:7" ht="55.5" customHeight="1">
      <c r="A4" s="44" t="s">
        <v>73</v>
      </c>
      <c r="B4" s="16"/>
      <c r="C4" s="44" t="s">
        <v>45</v>
      </c>
      <c r="D4" s="16"/>
      <c r="E4" s="44" t="s">
        <v>100</v>
      </c>
      <c r="F4" s="16"/>
      <c r="G4" s="44" t="s">
        <v>13</v>
      </c>
    </row>
    <row r="5" spans="1:7" ht="21">
      <c r="A5" s="3" t="s">
        <v>108</v>
      </c>
      <c r="C5" s="4">
        <v>421715915051</v>
      </c>
      <c r="E5" s="14">
        <v>1.0084</v>
      </c>
      <c r="F5" s="14"/>
      <c r="G5" s="14">
        <v>3.44E-2</v>
      </c>
    </row>
    <row r="6" spans="1:7" ht="21">
      <c r="A6" s="3" t="s">
        <v>109</v>
      </c>
      <c r="C6" s="4">
        <v>13290357</v>
      </c>
      <c r="E6" s="14">
        <v>0</v>
      </c>
      <c r="F6" s="14"/>
      <c r="G6" s="14">
        <v>0</v>
      </c>
    </row>
    <row r="7" spans="1:7" ht="21">
      <c r="A7" s="3" t="s">
        <v>110</v>
      </c>
      <c r="C7" s="4">
        <v>4006916717</v>
      </c>
      <c r="E7" s="14">
        <v>9.5999999999999992E-3</v>
      </c>
      <c r="F7" s="14"/>
      <c r="G7" s="14">
        <v>2.9999999999999997E-4</v>
      </c>
    </row>
    <row r="8" spans="1:7" ht="19.5" thickBot="1">
      <c r="C8" s="40">
        <f t="shared" ref="C8:G8" si="0">SUM(C5:C7)</f>
        <v>425736122125</v>
      </c>
      <c r="D8" s="4">
        <f t="shared" si="0"/>
        <v>0</v>
      </c>
      <c r="E8" s="39">
        <f t="shared" si="0"/>
        <v>1.018</v>
      </c>
      <c r="F8" s="14">
        <f t="shared" si="0"/>
        <v>0</v>
      </c>
      <c r="G8" s="39">
        <f t="shared" si="0"/>
        <v>3.4700000000000002E-2</v>
      </c>
    </row>
    <row r="9" spans="1:7" ht="19.5" thickTop="1"/>
  </sheetData>
  <mergeCells count="7">
    <mergeCell ref="A2:G2"/>
    <mergeCell ref="A1:G1"/>
    <mergeCell ref="A4"/>
    <mergeCell ref="C4"/>
    <mergeCell ref="E4"/>
    <mergeCell ref="G4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7"/>
  <sheetViews>
    <sheetView rightToLeft="1" workbookViewId="0">
      <selection activeCell="G25" sqref="G25"/>
    </sheetView>
  </sheetViews>
  <sheetFormatPr defaultRowHeight="18.75"/>
  <cols>
    <col min="1" max="1" width="29.7109375" style="2" bestFit="1" customWidth="1"/>
    <col min="2" max="2" width="1" style="2" customWidth="1"/>
    <col min="3" max="3" width="7.28515625" style="2" bestFit="1" customWidth="1"/>
    <col min="4" max="4" width="1" style="2" customWidth="1"/>
    <col min="5" max="5" width="8.42578125" style="2" bestFit="1" customWidth="1"/>
    <col min="6" max="6" width="1" style="2" customWidth="1"/>
    <col min="7" max="7" width="11" style="2" bestFit="1" customWidth="1"/>
    <col min="8" max="8" width="1" style="2" customWidth="1"/>
    <col min="9" max="9" width="11" style="2" bestFit="1" customWidth="1"/>
    <col min="10" max="10" width="1" style="2" customWidth="1"/>
    <col min="11" max="11" width="7.7109375" style="2" bestFit="1" customWidth="1"/>
    <col min="12" max="12" width="1" style="2" customWidth="1"/>
    <col min="13" max="13" width="7.7109375" style="2" bestFit="1" customWidth="1"/>
    <col min="14" max="14" width="1" style="2" customWidth="1"/>
    <col min="15" max="15" width="6" style="2" bestFit="1" customWidth="1"/>
    <col min="16" max="16" width="1" style="2" customWidth="1"/>
    <col min="17" max="17" width="12" style="2" bestFit="1" customWidth="1"/>
    <col min="18" max="18" width="1" style="2" customWidth="1"/>
    <col min="19" max="19" width="12.140625" style="2" bestFit="1" customWidth="1"/>
    <col min="20" max="20" width="1" style="2" customWidth="1"/>
    <col min="21" max="21" width="5.28515625" style="2" bestFit="1" customWidth="1"/>
    <col min="22" max="22" width="1" style="2" customWidth="1"/>
    <col min="23" max="23" width="8.7109375" style="2" bestFit="1" customWidth="1"/>
    <col min="24" max="24" width="1" style="2" customWidth="1"/>
    <col min="25" max="25" width="5.28515625" style="2" bestFit="1" customWidth="1"/>
    <col min="26" max="26" width="1" style="2" customWidth="1"/>
    <col min="27" max="27" width="5.85546875" style="2" bestFit="1" customWidth="1"/>
    <col min="28" max="28" width="1" style="2" customWidth="1"/>
    <col min="29" max="29" width="6" style="2" bestFit="1" customWidth="1"/>
    <col min="30" max="30" width="1" style="2" customWidth="1"/>
    <col min="31" max="31" width="8.140625" style="2" bestFit="1" customWidth="1"/>
    <col min="32" max="32" width="1" style="2" customWidth="1"/>
    <col min="33" max="33" width="12" style="2" bestFit="1" customWidth="1"/>
    <col min="34" max="34" width="1" style="2" customWidth="1"/>
    <col min="35" max="35" width="11.7109375" style="2" bestFit="1" customWidth="1"/>
    <col min="36" max="36" width="1" style="2" customWidth="1"/>
    <col min="37" max="37" width="9" style="2" bestFit="1" customWidth="1"/>
    <col min="38" max="38" width="1" style="2" customWidth="1"/>
    <col min="39" max="39" width="9.140625" style="2" customWidth="1"/>
    <col min="40" max="16384" width="9.140625" style="2"/>
  </cols>
  <sheetData>
    <row r="1" spans="1:37" ht="2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</row>
    <row r="2" spans="1:37" ht="24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</row>
    <row r="3" spans="1:37" ht="24">
      <c r="A3" s="41" t="str">
        <f>سهام!A3</f>
        <v xml:space="preserve"> منتهی به 1401/07/30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</row>
    <row r="4" spans="1:37">
      <c r="A4" s="44" t="s">
        <v>27</v>
      </c>
      <c r="B4" s="44" t="s">
        <v>27</v>
      </c>
      <c r="C4" s="44" t="s">
        <v>27</v>
      </c>
      <c r="D4" s="44" t="s">
        <v>27</v>
      </c>
      <c r="E4" s="44" t="s">
        <v>27</v>
      </c>
      <c r="F4" s="44" t="s">
        <v>27</v>
      </c>
      <c r="G4" s="44" t="s">
        <v>27</v>
      </c>
      <c r="H4" s="44" t="s">
        <v>27</v>
      </c>
      <c r="I4" s="44" t="s">
        <v>27</v>
      </c>
      <c r="J4" s="44" t="s">
        <v>27</v>
      </c>
      <c r="K4" s="44" t="s">
        <v>27</v>
      </c>
      <c r="L4" s="44" t="s">
        <v>27</v>
      </c>
      <c r="M4" s="44" t="s">
        <v>27</v>
      </c>
      <c r="N4" s="16"/>
      <c r="O4" s="44" t="s">
        <v>4</v>
      </c>
      <c r="P4" s="44" t="s">
        <v>4</v>
      </c>
      <c r="Q4" s="44" t="s">
        <v>4</v>
      </c>
      <c r="R4" s="44" t="s">
        <v>4</v>
      </c>
      <c r="S4" s="44" t="s">
        <v>4</v>
      </c>
      <c r="T4" s="16"/>
      <c r="U4" s="44" t="s">
        <v>5</v>
      </c>
      <c r="V4" s="44" t="s">
        <v>5</v>
      </c>
      <c r="W4" s="44" t="s">
        <v>5</v>
      </c>
      <c r="X4" s="44" t="s">
        <v>5</v>
      </c>
      <c r="Y4" s="44" t="s">
        <v>5</v>
      </c>
      <c r="Z4" s="44" t="s">
        <v>5</v>
      </c>
      <c r="AA4" s="44" t="s">
        <v>5</v>
      </c>
      <c r="AB4" s="16"/>
      <c r="AC4" s="44" t="s">
        <v>6</v>
      </c>
      <c r="AD4" s="44" t="s">
        <v>6</v>
      </c>
      <c r="AE4" s="44" t="s">
        <v>6</v>
      </c>
      <c r="AF4" s="44" t="s">
        <v>6</v>
      </c>
      <c r="AG4" s="44" t="s">
        <v>6</v>
      </c>
      <c r="AH4" s="44" t="s">
        <v>6</v>
      </c>
      <c r="AI4" s="44" t="s">
        <v>6</v>
      </c>
      <c r="AJ4" s="44" t="s">
        <v>6</v>
      </c>
      <c r="AK4" s="44" t="s">
        <v>6</v>
      </c>
    </row>
    <row r="5" spans="1:37">
      <c r="A5" s="44" t="s">
        <v>28</v>
      </c>
      <c r="B5" s="16"/>
      <c r="C5" s="44" t="s">
        <v>29</v>
      </c>
      <c r="D5" s="16"/>
      <c r="E5" s="44" t="s">
        <v>30</v>
      </c>
      <c r="F5" s="16"/>
      <c r="G5" s="44" t="s">
        <v>31</v>
      </c>
      <c r="H5" s="16"/>
      <c r="I5" s="44" t="s">
        <v>32</v>
      </c>
      <c r="J5" s="16"/>
      <c r="K5" s="44" t="s">
        <v>33</v>
      </c>
      <c r="L5" s="16"/>
      <c r="M5" s="44" t="s">
        <v>26</v>
      </c>
      <c r="N5" s="16"/>
      <c r="O5" s="44" t="s">
        <v>7</v>
      </c>
      <c r="P5" s="16"/>
      <c r="Q5" s="44" t="s">
        <v>8</v>
      </c>
      <c r="R5" s="16"/>
      <c r="S5" s="44" t="s">
        <v>9</v>
      </c>
      <c r="T5" s="16"/>
      <c r="U5" s="44" t="s">
        <v>10</v>
      </c>
      <c r="V5" s="44" t="s">
        <v>10</v>
      </c>
      <c r="W5" s="44" t="s">
        <v>10</v>
      </c>
      <c r="X5" s="16"/>
      <c r="Y5" s="44" t="s">
        <v>11</v>
      </c>
      <c r="Z5" s="44" t="s">
        <v>11</v>
      </c>
      <c r="AA5" s="44" t="s">
        <v>11</v>
      </c>
      <c r="AB5" s="16"/>
      <c r="AC5" s="44" t="s">
        <v>7</v>
      </c>
      <c r="AD5" s="16"/>
      <c r="AE5" s="44" t="s">
        <v>34</v>
      </c>
      <c r="AF5" s="16"/>
      <c r="AG5" s="44" t="s">
        <v>8</v>
      </c>
      <c r="AH5" s="16"/>
      <c r="AI5" s="44" t="s">
        <v>9</v>
      </c>
      <c r="AJ5" s="16"/>
      <c r="AK5" s="44" t="s">
        <v>13</v>
      </c>
    </row>
    <row r="6" spans="1:37">
      <c r="A6" s="44" t="s">
        <v>28</v>
      </c>
      <c r="B6" s="16"/>
      <c r="C6" s="44" t="s">
        <v>29</v>
      </c>
      <c r="D6" s="16"/>
      <c r="E6" s="44" t="s">
        <v>30</v>
      </c>
      <c r="F6" s="16"/>
      <c r="G6" s="44" t="s">
        <v>31</v>
      </c>
      <c r="H6" s="16"/>
      <c r="I6" s="44" t="s">
        <v>32</v>
      </c>
      <c r="J6" s="16"/>
      <c r="K6" s="44" t="s">
        <v>33</v>
      </c>
      <c r="L6" s="16"/>
      <c r="M6" s="44" t="s">
        <v>26</v>
      </c>
      <c r="N6" s="16"/>
      <c r="O6" s="44" t="s">
        <v>7</v>
      </c>
      <c r="P6" s="16"/>
      <c r="Q6" s="44" t="s">
        <v>8</v>
      </c>
      <c r="R6" s="16"/>
      <c r="S6" s="44" t="s">
        <v>9</v>
      </c>
      <c r="T6" s="16"/>
      <c r="U6" s="44" t="s">
        <v>7</v>
      </c>
      <c r="V6" s="16"/>
      <c r="W6" s="44" t="s">
        <v>8</v>
      </c>
      <c r="X6" s="16"/>
      <c r="Y6" s="44" t="s">
        <v>7</v>
      </c>
      <c r="Z6" s="16"/>
      <c r="AA6" s="44" t="s">
        <v>14</v>
      </c>
      <c r="AB6" s="16"/>
      <c r="AC6" s="44" t="s">
        <v>7</v>
      </c>
      <c r="AD6" s="16"/>
      <c r="AE6" s="44" t="s">
        <v>34</v>
      </c>
      <c r="AF6" s="16"/>
      <c r="AG6" s="44" t="s">
        <v>8</v>
      </c>
      <c r="AH6" s="16"/>
      <c r="AI6" s="44" t="s">
        <v>9</v>
      </c>
      <c r="AJ6" s="16"/>
      <c r="AK6" s="44" t="s">
        <v>13</v>
      </c>
    </row>
    <row r="7" spans="1:37" ht="21">
      <c r="A7" s="3" t="s">
        <v>35</v>
      </c>
      <c r="C7" s="7" t="s">
        <v>36</v>
      </c>
      <c r="D7" s="7"/>
      <c r="E7" s="7" t="s">
        <v>36</v>
      </c>
      <c r="F7" s="7"/>
      <c r="G7" s="7" t="s">
        <v>37</v>
      </c>
      <c r="H7" s="7"/>
      <c r="I7" s="7" t="s">
        <v>38</v>
      </c>
      <c r="K7" s="6">
        <v>0</v>
      </c>
      <c r="L7" s="7"/>
      <c r="M7" s="6">
        <v>0</v>
      </c>
      <c r="O7" s="4">
        <v>1000</v>
      </c>
      <c r="Q7" s="4">
        <v>770076899</v>
      </c>
      <c r="S7" s="4">
        <v>853380850</v>
      </c>
      <c r="U7" s="6">
        <v>0</v>
      </c>
      <c r="V7" s="7"/>
      <c r="W7" s="6">
        <v>0</v>
      </c>
      <c r="X7" s="7"/>
      <c r="Y7" s="6">
        <v>0</v>
      </c>
      <c r="Z7" s="7"/>
      <c r="AA7" s="6">
        <v>0</v>
      </c>
      <c r="AC7" s="10">
        <v>1000</v>
      </c>
      <c r="AD7" s="11"/>
      <c r="AE7" s="10">
        <v>867300</v>
      </c>
      <c r="AF7" s="11"/>
      <c r="AG7" s="10">
        <v>770076899</v>
      </c>
      <c r="AH7" s="11"/>
      <c r="AI7" s="10">
        <v>866671207</v>
      </c>
      <c r="AJ7" s="11"/>
      <c r="AK7" s="19">
        <v>1E-4</v>
      </c>
    </row>
  </sheetData>
  <mergeCells count="28">
    <mergeCell ref="W6"/>
    <mergeCell ref="U5:W5"/>
    <mergeCell ref="K5:K6"/>
    <mergeCell ref="M5:M6"/>
    <mergeCell ref="A4:M4"/>
    <mergeCell ref="O5:O6"/>
    <mergeCell ref="Q5:Q6"/>
    <mergeCell ref="A5:A6"/>
    <mergeCell ref="C5:C6"/>
    <mergeCell ref="E5:E6"/>
    <mergeCell ref="G5:G6"/>
    <mergeCell ref="I5:I6"/>
    <mergeCell ref="A3:AK3"/>
    <mergeCell ref="A2:AK2"/>
    <mergeCell ref="A1:AK1"/>
    <mergeCell ref="AE5:AE6"/>
    <mergeCell ref="AG5:AG6"/>
    <mergeCell ref="AI5:AI6"/>
    <mergeCell ref="AK5:AK6"/>
    <mergeCell ref="AC4:AK4"/>
    <mergeCell ref="Y6"/>
    <mergeCell ref="AA6"/>
    <mergeCell ref="Y5:AA5"/>
    <mergeCell ref="U4:AA4"/>
    <mergeCell ref="AC5:AC6"/>
    <mergeCell ref="S5:S6"/>
    <mergeCell ref="O4:S4"/>
    <mergeCell ref="U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0"/>
  <sheetViews>
    <sheetView rightToLeft="1" workbookViewId="0">
      <selection activeCell="C8" sqref="C8"/>
    </sheetView>
  </sheetViews>
  <sheetFormatPr defaultRowHeight="18.75"/>
  <cols>
    <col min="1" max="1" width="11.5703125" style="2" bestFit="1" customWidth="1"/>
    <col min="2" max="2" width="1" style="2" customWidth="1"/>
    <col min="3" max="3" width="16.42578125" style="2" bestFit="1" customWidth="1"/>
    <col min="4" max="4" width="1" style="2" customWidth="1"/>
    <col min="5" max="5" width="13.42578125" style="2" bestFit="1" customWidth="1"/>
    <col min="6" max="6" width="1" style="2" customWidth="1"/>
    <col min="7" max="7" width="11" style="2" bestFit="1" customWidth="1"/>
    <col min="8" max="8" width="1" style="2" customWidth="1"/>
    <col min="9" max="9" width="8" style="2" bestFit="1" customWidth="1"/>
    <col min="10" max="10" width="1" style="2" customWidth="1"/>
    <col min="11" max="11" width="16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6" style="2" bestFit="1" customWidth="1"/>
    <col min="16" max="16" width="1" style="2" customWidth="1"/>
    <col min="17" max="17" width="17.7109375" style="2" bestFit="1" customWidth="1"/>
    <col min="18" max="18" width="1" style="2" customWidth="1"/>
    <col min="19" max="19" width="10.7109375" style="2" customWidth="1"/>
    <col min="20" max="20" width="1" style="2" customWidth="1"/>
    <col min="21" max="21" width="9.140625" style="2" customWidth="1"/>
    <col min="22" max="16384" width="9.140625" style="2"/>
  </cols>
  <sheetData>
    <row r="1" spans="1:19" ht="2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2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21">
      <c r="A3" s="43" t="str">
        <f>'اوراق مشارکت'!A3:AK3</f>
        <v xml:space="preserve"> منتهی به 1401/07/30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>
      <c r="A4" s="42" t="s">
        <v>40</v>
      </c>
      <c r="B4" s="20"/>
      <c r="C4" s="42" t="s">
        <v>41</v>
      </c>
      <c r="D4" s="42" t="s">
        <v>41</v>
      </c>
      <c r="E4" s="42" t="s">
        <v>41</v>
      </c>
      <c r="F4" s="42" t="s">
        <v>41</v>
      </c>
      <c r="G4" s="42" t="s">
        <v>41</v>
      </c>
      <c r="H4" s="42" t="s">
        <v>41</v>
      </c>
      <c r="I4" s="42" t="s">
        <v>41</v>
      </c>
      <c r="J4" s="20"/>
      <c r="K4" s="42" t="s">
        <v>4</v>
      </c>
      <c r="L4" s="20"/>
      <c r="M4" s="42" t="s">
        <v>5</v>
      </c>
      <c r="N4" s="42" t="s">
        <v>5</v>
      </c>
      <c r="O4" s="42" t="s">
        <v>5</v>
      </c>
      <c r="P4" s="20"/>
      <c r="Q4" s="42" t="s">
        <v>6</v>
      </c>
      <c r="R4" s="42" t="s">
        <v>6</v>
      </c>
      <c r="S4" s="42" t="s">
        <v>6</v>
      </c>
    </row>
    <row r="5" spans="1:19">
      <c r="A5" s="42" t="s">
        <v>40</v>
      </c>
      <c r="B5" s="20"/>
      <c r="C5" s="42" t="s">
        <v>42</v>
      </c>
      <c r="D5" s="20"/>
      <c r="E5" s="42" t="s">
        <v>43</v>
      </c>
      <c r="F5" s="20"/>
      <c r="G5" s="42" t="s">
        <v>44</v>
      </c>
      <c r="H5" s="20"/>
      <c r="I5" s="42" t="s">
        <v>33</v>
      </c>
      <c r="J5" s="20"/>
      <c r="K5" s="42" t="s">
        <v>45</v>
      </c>
      <c r="L5" s="20"/>
      <c r="M5" s="42" t="s">
        <v>46</v>
      </c>
      <c r="N5" s="20"/>
      <c r="O5" s="42" t="s">
        <v>47</v>
      </c>
      <c r="P5" s="20"/>
      <c r="Q5" s="42" t="s">
        <v>45</v>
      </c>
      <c r="R5" s="20"/>
      <c r="S5" s="42" t="s">
        <v>39</v>
      </c>
    </row>
    <row r="6" spans="1:19" ht="21">
      <c r="A6" s="3" t="s">
        <v>48</v>
      </c>
      <c r="C6" s="47" t="s">
        <v>112</v>
      </c>
      <c r="E6" s="2" t="s">
        <v>49</v>
      </c>
      <c r="G6" s="2" t="s">
        <v>50</v>
      </c>
      <c r="I6" s="6">
        <v>0</v>
      </c>
      <c r="K6" s="4">
        <v>41913619</v>
      </c>
      <c r="M6" s="4">
        <v>479862353</v>
      </c>
      <c r="O6" s="4">
        <v>458325972</v>
      </c>
      <c r="Q6" s="4">
        <v>63450000</v>
      </c>
      <c r="S6" s="17">
        <v>0</v>
      </c>
    </row>
    <row r="7" spans="1:19" ht="21">
      <c r="A7" s="3" t="s">
        <v>48</v>
      </c>
      <c r="C7" s="47" t="s">
        <v>113</v>
      </c>
      <c r="E7" s="2" t="s">
        <v>51</v>
      </c>
      <c r="G7" s="2" t="s">
        <v>50</v>
      </c>
      <c r="I7" s="6">
        <v>8</v>
      </c>
      <c r="K7" s="4">
        <v>3663156604</v>
      </c>
      <c r="M7" s="4">
        <v>24722541</v>
      </c>
      <c r="O7" s="6">
        <v>0</v>
      </c>
      <c r="Q7" s="4">
        <v>3687879145</v>
      </c>
      <c r="S7" s="17">
        <v>2.9999999999999997E-4</v>
      </c>
    </row>
    <row r="8" spans="1:19" ht="21">
      <c r="A8" s="3" t="s">
        <v>48</v>
      </c>
      <c r="C8" s="2" t="s">
        <v>52</v>
      </c>
      <c r="E8" s="2" t="s">
        <v>51</v>
      </c>
      <c r="G8" s="2" t="s">
        <v>53</v>
      </c>
      <c r="I8" s="6">
        <v>18</v>
      </c>
      <c r="K8" s="4">
        <v>431816408678</v>
      </c>
      <c r="M8" s="4">
        <v>2006267189662</v>
      </c>
      <c r="O8" s="4">
        <v>385160459354</v>
      </c>
      <c r="Q8" s="4">
        <v>2052923138986</v>
      </c>
      <c r="S8" s="17">
        <v>0.16769999999999999</v>
      </c>
    </row>
    <row r="9" spans="1:19" ht="21">
      <c r="A9" s="3" t="s">
        <v>48</v>
      </c>
      <c r="C9" s="2" t="s">
        <v>54</v>
      </c>
      <c r="E9" s="2" t="s">
        <v>51</v>
      </c>
      <c r="G9" s="2" t="s">
        <v>55</v>
      </c>
      <c r="I9" s="6">
        <v>8</v>
      </c>
      <c r="K9" s="4">
        <v>3614013917</v>
      </c>
      <c r="M9" s="4">
        <v>73581285081</v>
      </c>
      <c r="O9" s="4">
        <v>69058308170</v>
      </c>
      <c r="Q9" s="4">
        <v>8136990828</v>
      </c>
      <c r="S9" s="17">
        <v>6.9999999999999999E-4</v>
      </c>
    </row>
    <row r="10" spans="1:19" ht="21">
      <c r="A10" s="3" t="s">
        <v>48</v>
      </c>
      <c r="C10" s="2" t="s">
        <v>56</v>
      </c>
      <c r="E10" s="2" t="s">
        <v>51</v>
      </c>
      <c r="G10" s="2" t="s">
        <v>55</v>
      </c>
      <c r="I10" s="6">
        <v>8</v>
      </c>
      <c r="K10" s="4">
        <v>39444695490</v>
      </c>
      <c r="M10" s="4">
        <v>42102242979</v>
      </c>
      <c r="O10" s="4">
        <v>45946787</v>
      </c>
      <c r="Q10" s="4">
        <v>81500991682</v>
      </c>
      <c r="S10" s="17">
        <v>6.7000000000000002E-3</v>
      </c>
    </row>
    <row r="11" spans="1:19" ht="21">
      <c r="A11" s="3" t="s">
        <v>48</v>
      </c>
      <c r="C11" s="2" t="s">
        <v>57</v>
      </c>
      <c r="E11" s="2" t="s">
        <v>51</v>
      </c>
      <c r="G11" s="2" t="s">
        <v>55</v>
      </c>
      <c r="I11" s="6">
        <v>8</v>
      </c>
      <c r="K11" s="4">
        <v>2241526171</v>
      </c>
      <c r="M11" s="4">
        <v>30012898370</v>
      </c>
      <c r="O11" s="4">
        <v>343177344</v>
      </c>
      <c r="Q11" s="4">
        <v>31911247197</v>
      </c>
      <c r="S11" s="17">
        <v>2.5999999999999999E-3</v>
      </c>
    </row>
    <row r="12" spans="1:19" ht="21">
      <c r="A12" s="3" t="s">
        <v>48</v>
      </c>
      <c r="C12" s="2" t="s">
        <v>58</v>
      </c>
      <c r="E12" s="2" t="s">
        <v>51</v>
      </c>
      <c r="G12" s="2" t="s">
        <v>59</v>
      </c>
      <c r="I12" s="6">
        <v>8</v>
      </c>
      <c r="K12" s="4">
        <v>23394150150</v>
      </c>
      <c r="M12" s="4">
        <v>158184949</v>
      </c>
      <c r="O12" s="4">
        <v>45946787</v>
      </c>
      <c r="Q12" s="4">
        <v>23506388312</v>
      </c>
      <c r="S12" s="17">
        <v>1.9E-3</v>
      </c>
    </row>
    <row r="13" spans="1:19" ht="21">
      <c r="A13" s="3" t="s">
        <v>48</v>
      </c>
      <c r="C13" s="2" t="s">
        <v>60</v>
      </c>
      <c r="E13" s="2" t="s">
        <v>51</v>
      </c>
      <c r="G13" s="2" t="s">
        <v>59</v>
      </c>
      <c r="I13" s="6">
        <v>8</v>
      </c>
      <c r="K13" s="4">
        <v>12055372950</v>
      </c>
      <c r="M13" s="4">
        <v>81360746</v>
      </c>
      <c r="O13" s="4">
        <v>41996787</v>
      </c>
      <c r="Q13" s="4">
        <v>12094736909</v>
      </c>
      <c r="S13" s="17">
        <v>1E-3</v>
      </c>
    </row>
    <row r="14" spans="1:19" ht="21">
      <c r="A14" s="3" t="s">
        <v>48</v>
      </c>
      <c r="C14" s="2" t="s">
        <v>61</v>
      </c>
      <c r="E14" s="2" t="s">
        <v>51</v>
      </c>
      <c r="G14" s="2" t="s">
        <v>62</v>
      </c>
      <c r="I14" s="6">
        <v>8</v>
      </c>
      <c r="K14" s="4">
        <v>292209263</v>
      </c>
      <c r="M14" s="4">
        <v>1700074</v>
      </c>
      <c r="O14" s="4">
        <v>41996787</v>
      </c>
      <c r="Q14" s="4">
        <v>251912550</v>
      </c>
      <c r="S14" s="17">
        <v>0</v>
      </c>
    </row>
    <row r="15" spans="1:19" ht="21">
      <c r="A15" s="3" t="s">
        <v>48</v>
      </c>
      <c r="C15" s="2" t="s">
        <v>63</v>
      </c>
      <c r="E15" s="2" t="s">
        <v>51</v>
      </c>
      <c r="G15" s="2" t="s">
        <v>64</v>
      </c>
      <c r="I15" s="6">
        <v>0</v>
      </c>
      <c r="K15" s="4">
        <v>1017896238</v>
      </c>
      <c r="M15" s="6">
        <v>0</v>
      </c>
      <c r="O15" s="4">
        <v>41996787</v>
      </c>
      <c r="Q15" s="4">
        <v>975899451</v>
      </c>
      <c r="S15" s="17">
        <v>1E-4</v>
      </c>
    </row>
    <row r="16" spans="1:19" ht="21">
      <c r="A16" s="3" t="s">
        <v>48</v>
      </c>
      <c r="C16" s="2" t="s">
        <v>65</v>
      </c>
      <c r="E16" s="2" t="s">
        <v>51</v>
      </c>
      <c r="G16" s="2" t="s">
        <v>64</v>
      </c>
      <c r="I16" s="6">
        <v>0</v>
      </c>
      <c r="K16" s="4">
        <v>6980652095</v>
      </c>
      <c r="M16" s="6">
        <v>0</v>
      </c>
      <c r="O16" s="4">
        <v>41996787</v>
      </c>
      <c r="Q16" s="4">
        <v>6938655308</v>
      </c>
      <c r="S16" s="17">
        <v>5.9999999999999995E-4</v>
      </c>
    </row>
    <row r="17" spans="1:19" ht="21">
      <c r="A17" s="3" t="s">
        <v>48</v>
      </c>
      <c r="C17" s="2" t="s">
        <v>66</v>
      </c>
      <c r="E17" s="2" t="s">
        <v>51</v>
      </c>
      <c r="G17" s="2" t="s">
        <v>64</v>
      </c>
      <c r="I17" s="6">
        <v>0</v>
      </c>
      <c r="K17" s="4">
        <v>23270903759</v>
      </c>
      <c r="M17" s="6">
        <v>0</v>
      </c>
      <c r="O17" s="4">
        <v>41996787</v>
      </c>
      <c r="Q17" s="4">
        <v>23228906972</v>
      </c>
      <c r="S17" s="17">
        <v>1.9E-3</v>
      </c>
    </row>
    <row r="18" spans="1:19" ht="21">
      <c r="A18" s="3" t="s">
        <v>48</v>
      </c>
      <c r="C18" s="2" t="s">
        <v>67</v>
      </c>
      <c r="E18" s="2" t="s">
        <v>51</v>
      </c>
      <c r="G18" s="2" t="s">
        <v>68</v>
      </c>
      <c r="I18" s="6">
        <v>8</v>
      </c>
      <c r="K18" s="4">
        <v>2463380971</v>
      </c>
      <c r="M18" s="4">
        <v>16452145</v>
      </c>
      <c r="O18" s="4">
        <v>41996787</v>
      </c>
      <c r="Q18" s="4">
        <v>2437836329</v>
      </c>
      <c r="S18" s="17">
        <v>2.0000000000000001E-4</v>
      </c>
    </row>
    <row r="19" spans="1:19" ht="19.5" thickBot="1">
      <c r="K19" s="12">
        <f>SUM(K6:K18)</f>
        <v>550296279905</v>
      </c>
      <c r="M19" s="12">
        <f>SUM(M6:M18)</f>
        <v>2152725898900</v>
      </c>
      <c r="O19" s="12">
        <f>SUM(O6:O18)</f>
        <v>455364145136</v>
      </c>
      <c r="Q19" s="12">
        <f>SUM(Q6:Q18)</f>
        <v>2247658033669</v>
      </c>
      <c r="S19" s="13">
        <f>SUM(S6:S18)</f>
        <v>0.1837</v>
      </c>
    </row>
    <row r="20" spans="1:19" ht="19.5" thickTop="1"/>
  </sheetData>
  <mergeCells count="17">
    <mergeCell ref="C4:I4"/>
    <mergeCell ref="A3:S3"/>
    <mergeCell ref="A2:S2"/>
    <mergeCell ref="A1:S1"/>
    <mergeCell ref="Q5"/>
    <mergeCell ref="S5"/>
    <mergeCell ref="Q4:S4"/>
    <mergeCell ref="K5"/>
    <mergeCell ref="K4"/>
    <mergeCell ref="M5"/>
    <mergeCell ref="O5"/>
    <mergeCell ref="M4:O4"/>
    <mergeCell ref="A4:A5"/>
    <mergeCell ref="C5"/>
    <mergeCell ref="E5"/>
    <mergeCell ref="G5"/>
    <mergeCell ref="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6"/>
  <sheetViews>
    <sheetView rightToLeft="1" workbookViewId="0">
      <selection activeCell="C7" sqref="C7"/>
    </sheetView>
  </sheetViews>
  <sheetFormatPr defaultRowHeight="18.75"/>
  <cols>
    <col min="1" max="1" width="11.5703125" style="2" customWidth="1"/>
    <col min="2" max="2" width="1" style="2" customWidth="1"/>
    <col min="3" max="3" width="16.42578125" style="2" bestFit="1" customWidth="1"/>
    <col min="4" max="4" width="1" style="2" customWidth="1"/>
    <col min="5" max="5" width="13.42578125" style="2" bestFit="1" customWidth="1"/>
    <col min="6" max="6" width="1" style="2" customWidth="1"/>
    <col min="7" max="7" width="8" style="2" bestFit="1" customWidth="1"/>
    <col min="8" max="8" width="1" style="2" customWidth="1"/>
    <col min="9" max="9" width="13.85546875" style="2" bestFit="1" customWidth="1"/>
    <col min="10" max="10" width="1" style="2" customWidth="1"/>
    <col min="11" max="11" width="10.7109375" style="2" bestFit="1" customWidth="1"/>
    <col min="12" max="12" width="1" style="2" customWidth="1"/>
    <col min="13" max="13" width="13.85546875" style="2" bestFit="1" customWidth="1"/>
    <col min="14" max="14" width="1" style="2" customWidth="1"/>
    <col min="15" max="15" width="14.85546875" style="2" bestFit="1" customWidth="1"/>
    <col min="16" max="16" width="1" style="2" customWidth="1"/>
    <col min="17" max="17" width="10.7109375" style="2" bestFit="1" customWidth="1"/>
    <col min="18" max="18" width="1" style="2" customWidth="1"/>
    <col min="19" max="19" width="14.85546875" style="2" bestFit="1" customWidth="1"/>
    <col min="20" max="20" width="1" style="2" customWidth="1"/>
    <col min="21" max="21" width="9.140625" style="2" customWidth="1"/>
    <col min="22" max="16384" width="9.140625" style="2"/>
  </cols>
  <sheetData>
    <row r="1" spans="1:19" ht="2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21">
      <c r="A2" s="43" t="s">
        <v>69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21">
      <c r="A3" s="43" t="str">
        <f>سپرده!A3</f>
        <v xml:space="preserve"> منتهی به 1401/07/30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>
      <c r="A4" s="42" t="s">
        <v>70</v>
      </c>
      <c r="B4" s="42" t="s">
        <v>70</v>
      </c>
      <c r="C4" s="42" t="s">
        <v>70</v>
      </c>
      <c r="D4" s="42" t="s">
        <v>70</v>
      </c>
      <c r="E4" s="42" t="s">
        <v>70</v>
      </c>
      <c r="F4" s="42" t="s">
        <v>70</v>
      </c>
      <c r="G4" s="42" t="s">
        <v>70</v>
      </c>
      <c r="H4" s="20"/>
      <c r="I4" s="42" t="s">
        <v>71</v>
      </c>
      <c r="J4" s="42" t="s">
        <v>71</v>
      </c>
      <c r="K4" s="42" t="s">
        <v>71</v>
      </c>
      <c r="L4" s="42" t="s">
        <v>71</v>
      </c>
      <c r="M4" s="42" t="s">
        <v>71</v>
      </c>
      <c r="N4" s="20"/>
      <c r="O4" s="42" t="s">
        <v>72</v>
      </c>
      <c r="P4" s="42" t="s">
        <v>72</v>
      </c>
      <c r="Q4" s="42" t="s">
        <v>72</v>
      </c>
      <c r="R4" s="42" t="s">
        <v>72</v>
      </c>
      <c r="S4" s="42" t="s">
        <v>72</v>
      </c>
    </row>
    <row r="5" spans="1:19" ht="44.25" customHeight="1">
      <c r="A5" s="42" t="s">
        <v>73</v>
      </c>
      <c r="B5" s="42"/>
      <c r="C5" s="42"/>
      <c r="D5" s="20"/>
      <c r="E5" s="21" t="s">
        <v>74</v>
      </c>
      <c r="F5" s="20"/>
      <c r="G5" s="42" t="s">
        <v>33</v>
      </c>
      <c r="H5" s="20"/>
      <c r="I5" s="42" t="s">
        <v>75</v>
      </c>
      <c r="J5" s="20"/>
      <c r="K5" s="42" t="s">
        <v>76</v>
      </c>
      <c r="L5" s="20"/>
      <c r="M5" s="42" t="s">
        <v>77</v>
      </c>
      <c r="N5" s="20"/>
      <c r="O5" s="42" t="s">
        <v>75</v>
      </c>
      <c r="P5" s="20"/>
      <c r="Q5" s="42" t="s">
        <v>76</v>
      </c>
      <c r="R5" s="20"/>
      <c r="S5" s="42" t="s">
        <v>77</v>
      </c>
    </row>
    <row r="6" spans="1:19" ht="21">
      <c r="A6" s="3" t="s">
        <v>48</v>
      </c>
      <c r="C6" s="47" t="s">
        <v>113</v>
      </c>
      <c r="E6" s="5">
        <v>30</v>
      </c>
      <c r="G6" s="6">
        <v>8</v>
      </c>
      <c r="I6" s="4">
        <v>24722541</v>
      </c>
      <c r="K6" s="6">
        <v>0</v>
      </c>
      <c r="M6" s="4">
        <v>24722541</v>
      </c>
      <c r="O6" s="4">
        <v>460307508</v>
      </c>
      <c r="Q6" s="6">
        <v>0</v>
      </c>
      <c r="S6" s="4">
        <v>460307508</v>
      </c>
    </row>
    <row r="7" spans="1:19" ht="21">
      <c r="A7" s="3" t="s">
        <v>48</v>
      </c>
      <c r="C7" s="47" t="s">
        <v>52</v>
      </c>
      <c r="E7" s="5">
        <v>30</v>
      </c>
      <c r="G7" s="6">
        <v>18</v>
      </c>
      <c r="I7" s="4">
        <v>3445389881</v>
      </c>
      <c r="K7" s="6">
        <v>0</v>
      </c>
      <c r="M7" s="4">
        <v>3445389881</v>
      </c>
      <c r="O7" s="4">
        <v>21245708461</v>
      </c>
      <c r="Q7" s="6">
        <v>0</v>
      </c>
      <c r="S7" s="4">
        <v>21245708461</v>
      </c>
    </row>
    <row r="8" spans="1:19" ht="21">
      <c r="A8" s="3" t="s">
        <v>48</v>
      </c>
      <c r="C8" s="47" t="s">
        <v>54</v>
      </c>
      <c r="E8" s="5">
        <v>21</v>
      </c>
      <c r="G8" s="6">
        <v>8</v>
      </c>
      <c r="I8" s="4">
        <v>8912</v>
      </c>
      <c r="K8" s="6">
        <v>0</v>
      </c>
      <c r="M8" s="4">
        <v>8912</v>
      </c>
      <c r="O8" s="4">
        <v>9962013</v>
      </c>
      <c r="Q8" s="6">
        <v>0</v>
      </c>
      <c r="S8" s="4">
        <v>9962013</v>
      </c>
    </row>
    <row r="9" spans="1:19" ht="21">
      <c r="A9" s="3" t="s">
        <v>48</v>
      </c>
      <c r="C9" s="47" t="s">
        <v>56</v>
      </c>
      <c r="E9" s="5">
        <v>21</v>
      </c>
      <c r="G9" s="6">
        <v>8</v>
      </c>
      <c r="I9" s="4">
        <v>266199099</v>
      </c>
      <c r="K9" s="6">
        <v>0</v>
      </c>
      <c r="M9" s="4">
        <v>266199099</v>
      </c>
      <c r="O9" s="4">
        <v>3569530441</v>
      </c>
      <c r="Q9" s="6">
        <v>0</v>
      </c>
      <c r="S9" s="4">
        <v>3569530441</v>
      </c>
    </row>
    <row r="10" spans="1:19" ht="21">
      <c r="A10" s="3" t="s">
        <v>48</v>
      </c>
      <c r="C10" s="47" t="s">
        <v>57</v>
      </c>
      <c r="E10" s="5">
        <v>21</v>
      </c>
      <c r="G10" s="6">
        <v>8</v>
      </c>
      <c r="I10" s="4">
        <v>12898370</v>
      </c>
      <c r="K10" s="6">
        <v>0</v>
      </c>
      <c r="M10" s="4">
        <v>12898370</v>
      </c>
      <c r="O10" s="4">
        <v>612532630</v>
      </c>
      <c r="Q10" s="6">
        <v>0</v>
      </c>
      <c r="S10" s="4">
        <v>612532630</v>
      </c>
    </row>
    <row r="11" spans="1:19" ht="21">
      <c r="A11" s="3" t="s">
        <v>48</v>
      </c>
      <c r="C11" s="47" t="s">
        <v>58</v>
      </c>
      <c r="E11" s="5">
        <v>17</v>
      </c>
      <c r="G11" s="6">
        <v>8</v>
      </c>
      <c r="I11" s="4">
        <v>158184949</v>
      </c>
      <c r="K11" s="6">
        <v>0</v>
      </c>
      <c r="M11" s="4">
        <v>158184949</v>
      </c>
      <c r="O11" s="4">
        <v>781947340</v>
      </c>
      <c r="Q11" s="6">
        <v>0</v>
      </c>
      <c r="S11" s="4">
        <v>781947340</v>
      </c>
    </row>
    <row r="12" spans="1:19" ht="21">
      <c r="A12" s="3" t="s">
        <v>48</v>
      </c>
      <c r="C12" s="47" t="s">
        <v>60</v>
      </c>
      <c r="E12" s="5">
        <v>17</v>
      </c>
      <c r="G12" s="6">
        <v>8</v>
      </c>
      <c r="I12" s="4">
        <v>81360746</v>
      </c>
      <c r="K12" s="6">
        <v>0</v>
      </c>
      <c r="M12" s="4">
        <v>81360746</v>
      </c>
      <c r="O12" s="4">
        <v>489472987</v>
      </c>
      <c r="Q12" s="6">
        <v>0</v>
      </c>
      <c r="S12" s="4">
        <v>489472987</v>
      </c>
    </row>
    <row r="13" spans="1:19" ht="21">
      <c r="A13" s="3" t="s">
        <v>48</v>
      </c>
      <c r="C13" s="47" t="s">
        <v>61</v>
      </c>
      <c r="E13" s="5">
        <v>25</v>
      </c>
      <c r="G13" s="6">
        <v>8</v>
      </c>
      <c r="I13" s="4">
        <v>1700074</v>
      </c>
      <c r="K13" s="6">
        <v>0</v>
      </c>
      <c r="M13" s="4">
        <v>1700074</v>
      </c>
      <c r="O13" s="4">
        <v>515606898</v>
      </c>
      <c r="Q13" s="6">
        <v>0</v>
      </c>
      <c r="S13" s="4">
        <v>515606898</v>
      </c>
    </row>
    <row r="14" spans="1:19" ht="21">
      <c r="A14" s="3" t="s">
        <v>48</v>
      </c>
      <c r="C14" s="47" t="s">
        <v>67</v>
      </c>
      <c r="E14" s="5">
        <v>17</v>
      </c>
      <c r="G14" s="6">
        <v>8</v>
      </c>
      <c r="I14" s="4">
        <v>16452145</v>
      </c>
      <c r="K14" s="6">
        <v>0</v>
      </c>
      <c r="M14" s="4">
        <v>16452145</v>
      </c>
      <c r="O14" s="4">
        <v>70199837</v>
      </c>
      <c r="Q14" s="6">
        <v>0</v>
      </c>
      <c r="S14" s="4">
        <v>70199837</v>
      </c>
    </row>
    <row r="15" spans="1:19" ht="19.5" thickBot="1">
      <c r="I15" s="12">
        <f>SUM(I6:I14)</f>
        <v>4006916717</v>
      </c>
      <c r="M15" s="12">
        <f>SUM(M6:M14)</f>
        <v>4006916717</v>
      </c>
      <c r="O15" s="12">
        <f>SUM(O6:O14)</f>
        <v>27755268115</v>
      </c>
      <c r="Q15" s="7"/>
      <c r="S15" s="12">
        <f>SUM(S6:S14)</f>
        <v>27755268115</v>
      </c>
    </row>
    <row r="16" spans="1:19" ht="19.5" thickTop="1"/>
  </sheetData>
  <mergeCells count="14">
    <mergeCell ref="A3:S3"/>
    <mergeCell ref="A2:S2"/>
    <mergeCell ref="A1:S1"/>
    <mergeCell ref="A5:C5"/>
    <mergeCell ref="Q5"/>
    <mergeCell ref="S5"/>
    <mergeCell ref="O4:S4"/>
    <mergeCell ref="I5"/>
    <mergeCell ref="K5"/>
    <mergeCell ref="M5"/>
    <mergeCell ref="I4:M4"/>
    <mergeCell ref="O5"/>
    <mergeCell ref="G5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6"/>
  <sheetViews>
    <sheetView rightToLeft="1" workbookViewId="0">
      <selection activeCell="Q12" activeCellId="2" sqref="Q6 Q8:Q9 Q12:Q13"/>
    </sheetView>
  </sheetViews>
  <sheetFormatPr defaultRowHeight="18.75"/>
  <cols>
    <col min="1" max="1" width="27.28515625" style="2" bestFit="1" customWidth="1"/>
    <col min="2" max="2" width="1" style="2" customWidth="1"/>
    <col min="3" max="3" width="11" style="2" bestFit="1" customWidth="1"/>
    <col min="4" max="4" width="1" style="2" customWidth="1"/>
    <col min="5" max="5" width="12" style="2" bestFit="1" customWidth="1"/>
    <col min="6" max="6" width="1" style="2" customWidth="1"/>
    <col min="7" max="7" width="8.140625" style="2" bestFit="1" customWidth="1"/>
    <col min="8" max="8" width="1" style="2" customWidth="1"/>
    <col min="9" max="9" width="8.85546875" style="2" bestFit="1" customWidth="1"/>
    <col min="10" max="10" width="1" style="2" customWidth="1"/>
    <col min="11" max="11" width="6" style="2" bestFit="1" customWidth="1"/>
    <col min="12" max="12" width="1" style="2" customWidth="1"/>
    <col min="13" max="13" width="8.8554687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4.42578125" style="2" bestFit="1" customWidth="1"/>
    <col min="18" max="18" width="1" style="2" customWidth="1"/>
    <col min="19" max="19" width="16.85546875" style="2" bestFit="1" customWidth="1"/>
    <col min="20" max="20" width="1" style="2" customWidth="1"/>
    <col min="21" max="21" width="9.140625" style="2" customWidth="1"/>
    <col min="22" max="16384" width="9.140625" style="2"/>
  </cols>
  <sheetData>
    <row r="1" spans="1:19" ht="2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21">
      <c r="A2" s="43" t="s">
        <v>69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21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 ht="25.5" customHeight="1">
      <c r="A4" s="44" t="s">
        <v>3</v>
      </c>
      <c r="B4" s="26"/>
      <c r="C4" s="44" t="s">
        <v>78</v>
      </c>
      <c r="D4" s="44" t="s">
        <v>78</v>
      </c>
      <c r="E4" s="44" t="s">
        <v>78</v>
      </c>
      <c r="F4" s="44" t="s">
        <v>78</v>
      </c>
      <c r="G4" s="44" t="s">
        <v>78</v>
      </c>
      <c r="H4" s="26"/>
      <c r="I4" s="44" t="s">
        <v>71</v>
      </c>
      <c r="J4" s="44" t="s">
        <v>71</v>
      </c>
      <c r="K4" s="44" t="s">
        <v>71</v>
      </c>
      <c r="L4" s="44" t="s">
        <v>71</v>
      </c>
      <c r="M4" s="44" t="s">
        <v>71</v>
      </c>
      <c r="N4" s="26"/>
      <c r="O4" s="44" t="s">
        <v>72</v>
      </c>
      <c r="P4" s="44" t="s">
        <v>72</v>
      </c>
      <c r="Q4" s="44" t="s">
        <v>72</v>
      </c>
      <c r="R4" s="44" t="s">
        <v>72</v>
      </c>
      <c r="S4" s="44" t="s">
        <v>72</v>
      </c>
    </row>
    <row r="5" spans="1:19">
      <c r="A5" s="44" t="s">
        <v>3</v>
      </c>
      <c r="B5" s="26"/>
      <c r="C5" s="44" t="s">
        <v>79</v>
      </c>
      <c r="D5" s="26"/>
      <c r="E5" s="44" t="s">
        <v>80</v>
      </c>
      <c r="F5" s="26"/>
      <c r="G5" s="44" t="s">
        <v>81</v>
      </c>
      <c r="H5" s="26"/>
      <c r="I5" s="44" t="s">
        <v>82</v>
      </c>
      <c r="J5" s="26"/>
      <c r="K5" s="44" t="s">
        <v>76</v>
      </c>
      <c r="L5" s="26"/>
      <c r="M5" s="44" t="s">
        <v>83</v>
      </c>
      <c r="N5" s="26"/>
      <c r="O5" s="44" t="s">
        <v>82</v>
      </c>
      <c r="P5" s="26"/>
      <c r="Q5" s="44" t="s">
        <v>76</v>
      </c>
      <c r="R5" s="26"/>
      <c r="S5" s="44" t="s">
        <v>83</v>
      </c>
    </row>
    <row r="6" spans="1:19" ht="21">
      <c r="A6" s="27" t="s">
        <v>25</v>
      </c>
      <c r="B6" s="9"/>
      <c r="C6" s="9" t="s">
        <v>84</v>
      </c>
      <c r="D6" s="9"/>
      <c r="E6" s="8">
        <v>1736320</v>
      </c>
      <c r="F6" s="9"/>
      <c r="G6" s="8">
        <v>80</v>
      </c>
      <c r="H6" s="9"/>
      <c r="I6" s="22">
        <v>0</v>
      </c>
      <c r="J6" s="23"/>
      <c r="K6" s="22">
        <v>0</v>
      </c>
      <c r="L6" s="23"/>
      <c r="M6" s="22">
        <v>0</v>
      </c>
      <c r="N6" s="9"/>
      <c r="O6" s="32">
        <v>138905600</v>
      </c>
      <c r="P6" s="32"/>
      <c r="Q6" s="34">
        <v>0</v>
      </c>
      <c r="R6" s="32"/>
      <c r="S6" s="32">
        <v>138905600</v>
      </c>
    </row>
    <row r="7" spans="1:19" ht="21">
      <c r="A7" s="27" t="s">
        <v>16</v>
      </c>
      <c r="B7" s="9"/>
      <c r="C7" s="9" t="s">
        <v>85</v>
      </c>
      <c r="D7" s="9"/>
      <c r="E7" s="8">
        <v>130552766</v>
      </c>
      <c r="F7" s="9"/>
      <c r="G7" s="8">
        <v>300</v>
      </c>
      <c r="H7" s="9"/>
      <c r="I7" s="24">
        <v>0</v>
      </c>
      <c r="J7" s="25"/>
      <c r="K7" s="24">
        <v>0</v>
      </c>
      <c r="L7" s="25"/>
      <c r="M7" s="24">
        <v>0</v>
      </c>
      <c r="N7" s="9"/>
      <c r="O7" s="32">
        <v>39165829800</v>
      </c>
      <c r="P7" s="32"/>
      <c r="Q7" s="32">
        <v>2697646440</v>
      </c>
      <c r="R7" s="32"/>
      <c r="S7" s="32">
        <v>36468183360</v>
      </c>
    </row>
    <row r="8" spans="1:19" ht="21">
      <c r="A8" s="27" t="s">
        <v>21</v>
      </c>
      <c r="B8" s="9"/>
      <c r="C8" s="9" t="s">
        <v>86</v>
      </c>
      <c r="D8" s="9"/>
      <c r="E8" s="8">
        <v>49982</v>
      </c>
      <c r="F8" s="9"/>
      <c r="G8" s="8">
        <v>39</v>
      </c>
      <c r="H8" s="9"/>
      <c r="I8" s="24">
        <v>0</v>
      </c>
      <c r="J8" s="25"/>
      <c r="K8" s="24">
        <v>0</v>
      </c>
      <c r="L8" s="25"/>
      <c r="M8" s="24">
        <v>0</v>
      </c>
      <c r="N8" s="9"/>
      <c r="O8" s="32">
        <v>1949298</v>
      </c>
      <c r="P8" s="32"/>
      <c r="Q8" s="34">
        <v>0</v>
      </c>
      <c r="R8" s="32"/>
      <c r="S8" s="32">
        <v>1949298</v>
      </c>
    </row>
    <row r="9" spans="1:19" ht="21">
      <c r="A9" s="27" t="s">
        <v>17</v>
      </c>
      <c r="B9" s="9"/>
      <c r="C9" s="9" t="s">
        <v>87</v>
      </c>
      <c r="D9" s="9"/>
      <c r="E9" s="8">
        <v>116211233</v>
      </c>
      <c r="F9" s="9"/>
      <c r="G9" s="8">
        <v>360</v>
      </c>
      <c r="H9" s="9"/>
      <c r="I9" s="24">
        <v>0</v>
      </c>
      <c r="J9" s="25"/>
      <c r="K9" s="24">
        <v>0</v>
      </c>
      <c r="L9" s="25"/>
      <c r="M9" s="24">
        <v>0</v>
      </c>
      <c r="N9" s="9"/>
      <c r="O9" s="32">
        <v>41836043880</v>
      </c>
      <c r="P9" s="32"/>
      <c r="Q9" s="34">
        <v>0</v>
      </c>
      <c r="R9" s="32"/>
      <c r="S9" s="32">
        <v>41836043880</v>
      </c>
    </row>
    <row r="10" spans="1:19" ht="21">
      <c r="A10" s="27" t="s">
        <v>18</v>
      </c>
      <c r="B10" s="9"/>
      <c r="C10" s="9" t="s">
        <v>88</v>
      </c>
      <c r="D10" s="9"/>
      <c r="E10" s="8">
        <v>98816316</v>
      </c>
      <c r="F10" s="9"/>
      <c r="G10" s="8">
        <v>500</v>
      </c>
      <c r="H10" s="9"/>
      <c r="I10" s="24">
        <v>0</v>
      </c>
      <c r="J10" s="25"/>
      <c r="K10" s="24">
        <v>0</v>
      </c>
      <c r="L10" s="25"/>
      <c r="M10" s="24">
        <v>0</v>
      </c>
      <c r="N10" s="9"/>
      <c r="O10" s="32">
        <v>49408158000</v>
      </c>
      <c r="P10" s="32"/>
      <c r="Q10" s="32">
        <v>3953897962</v>
      </c>
      <c r="R10" s="32"/>
      <c r="S10" s="32">
        <v>45454260038</v>
      </c>
    </row>
    <row r="11" spans="1:19" ht="21">
      <c r="A11" s="27" t="s">
        <v>20</v>
      </c>
      <c r="B11" s="9"/>
      <c r="C11" s="9" t="s">
        <v>89</v>
      </c>
      <c r="D11" s="9"/>
      <c r="E11" s="8">
        <v>4583129</v>
      </c>
      <c r="F11" s="9"/>
      <c r="G11" s="8">
        <v>500</v>
      </c>
      <c r="H11" s="9"/>
      <c r="I11" s="24">
        <v>0</v>
      </c>
      <c r="J11" s="25"/>
      <c r="K11" s="24">
        <v>0</v>
      </c>
      <c r="L11" s="25"/>
      <c r="M11" s="24">
        <v>0</v>
      </c>
      <c r="N11" s="9"/>
      <c r="O11" s="32">
        <v>2291564500</v>
      </c>
      <c r="P11" s="32"/>
      <c r="Q11" s="32">
        <v>83192111</v>
      </c>
      <c r="R11" s="32"/>
      <c r="S11" s="32">
        <v>2208372389</v>
      </c>
    </row>
    <row r="12" spans="1:19" ht="21">
      <c r="A12" s="27" t="s">
        <v>19</v>
      </c>
      <c r="B12" s="9"/>
      <c r="C12" s="9" t="s">
        <v>90</v>
      </c>
      <c r="D12" s="9"/>
      <c r="E12" s="8">
        <v>26270018</v>
      </c>
      <c r="F12" s="9"/>
      <c r="G12" s="8">
        <v>250</v>
      </c>
      <c r="H12" s="9"/>
      <c r="I12" s="24">
        <v>0</v>
      </c>
      <c r="J12" s="25"/>
      <c r="K12" s="24">
        <v>0</v>
      </c>
      <c r="L12" s="25"/>
      <c r="M12" s="24">
        <v>0</v>
      </c>
      <c r="N12" s="9"/>
      <c r="O12" s="32">
        <v>6567504500</v>
      </c>
      <c r="P12" s="32"/>
      <c r="Q12" s="34">
        <v>0</v>
      </c>
      <c r="R12" s="32"/>
      <c r="S12" s="32">
        <v>6567504500</v>
      </c>
    </row>
    <row r="13" spans="1:19" ht="21">
      <c r="A13" s="27" t="s">
        <v>23</v>
      </c>
      <c r="B13" s="9"/>
      <c r="C13" s="9" t="s">
        <v>91</v>
      </c>
      <c r="D13" s="9"/>
      <c r="E13" s="8">
        <v>11072588</v>
      </c>
      <c r="F13" s="9"/>
      <c r="G13" s="8">
        <v>100</v>
      </c>
      <c r="H13" s="9"/>
      <c r="I13" s="24">
        <v>0</v>
      </c>
      <c r="J13" s="25"/>
      <c r="K13" s="24">
        <v>0</v>
      </c>
      <c r="L13" s="25"/>
      <c r="M13" s="24">
        <v>0</v>
      </c>
      <c r="N13" s="9"/>
      <c r="O13" s="32">
        <v>1107258800</v>
      </c>
      <c r="P13" s="32"/>
      <c r="Q13" s="34">
        <v>0</v>
      </c>
      <c r="R13" s="32"/>
      <c r="S13" s="32">
        <v>1107258800</v>
      </c>
    </row>
    <row r="14" spans="1:19" ht="21">
      <c r="A14" s="27" t="s">
        <v>22</v>
      </c>
      <c r="B14" s="9"/>
      <c r="C14" s="9" t="s">
        <v>92</v>
      </c>
      <c r="D14" s="9"/>
      <c r="E14" s="8">
        <v>7614433</v>
      </c>
      <c r="F14" s="9"/>
      <c r="G14" s="8">
        <v>1100</v>
      </c>
      <c r="H14" s="9"/>
      <c r="I14" s="24">
        <v>0</v>
      </c>
      <c r="J14" s="25"/>
      <c r="K14" s="24">
        <v>0</v>
      </c>
      <c r="L14" s="25"/>
      <c r="M14" s="24">
        <v>0</v>
      </c>
      <c r="N14" s="9"/>
      <c r="O14" s="32">
        <v>8375876300</v>
      </c>
      <c r="P14" s="32"/>
      <c r="Q14" s="32">
        <v>813242164</v>
      </c>
      <c r="R14" s="32"/>
      <c r="S14" s="32">
        <v>7562634136</v>
      </c>
    </row>
    <row r="15" spans="1:19" ht="19.5" thickBot="1">
      <c r="A15" s="9"/>
      <c r="B15" s="9"/>
      <c r="C15" s="9"/>
      <c r="D15" s="9"/>
      <c r="E15" s="9"/>
      <c r="F15" s="9"/>
      <c r="G15" s="9"/>
      <c r="H15" s="9"/>
      <c r="I15" s="28"/>
      <c r="J15" s="29"/>
      <c r="K15" s="28"/>
      <c r="L15" s="29"/>
      <c r="M15" s="28"/>
      <c r="N15" s="9"/>
      <c r="O15" s="33">
        <f>SUM(O6:O14)</f>
        <v>148893090678</v>
      </c>
      <c r="P15" s="32"/>
      <c r="Q15" s="33">
        <f>SUM(Q6:Q14)</f>
        <v>7547978677</v>
      </c>
      <c r="R15" s="32"/>
      <c r="S15" s="33">
        <f>SUM(S6:S14)</f>
        <v>141345112001</v>
      </c>
    </row>
    <row r="16" spans="1:19" ht="19.5" thickTop="1"/>
  </sheetData>
  <mergeCells count="16">
    <mergeCell ref="A3:S3"/>
    <mergeCell ref="A2:S2"/>
    <mergeCell ref="A1:S1"/>
    <mergeCell ref="Q5"/>
    <mergeCell ref="S5"/>
    <mergeCell ref="O4:S4"/>
    <mergeCell ref="I5"/>
    <mergeCell ref="K5"/>
    <mergeCell ref="M5"/>
    <mergeCell ref="I4:M4"/>
    <mergeCell ref="O5"/>
    <mergeCell ref="A4:A5"/>
    <mergeCell ref="C5"/>
    <mergeCell ref="E5"/>
    <mergeCell ref="G5"/>
    <mergeCell ref="C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9"/>
  <sheetViews>
    <sheetView rightToLeft="1" workbookViewId="0">
      <selection sqref="A1:XFD1048576"/>
    </sheetView>
  </sheetViews>
  <sheetFormatPr defaultRowHeight="18.75"/>
  <cols>
    <col min="1" max="1" width="29.7109375" style="2" bestFit="1" customWidth="1"/>
    <col min="2" max="2" width="1" style="2" customWidth="1"/>
    <col min="3" max="3" width="14.28515625" style="2" bestFit="1" customWidth="1"/>
    <col min="4" max="4" width="1" style="2" customWidth="1"/>
    <col min="5" max="5" width="18.570312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26.28515625" style="2" bestFit="1" customWidth="1"/>
    <col min="10" max="10" width="1" style="2" customWidth="1"/>
    <col min="11" max="11" width="14.28515625" style="2" bestFit="1" customWidth="1"/>
    <col min="12" max="12" width="1" style="2" customWidth="1"/>
    <col min="13" max="13" width="18.57031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26.28515625" style="2" bestFit="1" customWidth="1"/>
    <col min="18" max="18" width="1" style="2" customWidth="1"/>
    <col min="19" max="19" width="9.140625" style="2" customWidth="1"/>
    <col min="20" max="16384" width="9.140625" style="2"/>
  </cols>
  <sheetData>
    <row r="1" spans="1:17" ht="2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21">
      <c r="A2" s="43" t="s">
        <v>69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21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>
      <c r="A4" s="42" t="s">
        <v>3</v>
      </c>
      <c r="B4" s="20"/>
      <c r="C4" s="42" t="s">
        <v>71</v>
      </c>
      <c r="D4" s="42" t="s">
        <v>71</v>
      </c>
      <c r="E4" s="42" t="s">
        <v>71</v>
      </c>
      <c r="F4" s="42" t="s">
        <v>71</v>
      </c>
      <c r="G4" s="42" t="s">
        <v>71</v>
      </c>
      <c r="H4" s="42" t="s">
        <v>71</v>
      </c>
      <c r="I4" s="42" t="s">
        <v>71</v>
      </c>
      <c r="J4" s="20"/>
      <c r="K4" s="42" t="s">
        <v>72</v>
      </c>
      <c r="L4" s="42" t="s">
        <v>72</v>
      </c>
      <c r="M4" s="42" t="s">
        <v>72</v>
      </c>
      <c r="N4" s="42" t="s">
        <v>72</v>
      </c>
      <c r="O4" s="42" t="s">
        <v>72</v>
      </c>
      <c r="P4" s="42" t="s">
        <v>72</v>
      </c>
      <c r="Q4" s="42" t="s">
        <v>72</v>
      </c>
    </row>
    <row r="5" spans="1:17" ht="39" customHeight="1">
      <c r="A5" s="42" t="s">
        <v>3</v>
      </c>
      <c r="B5" s="20"/>
      <c r="C5" s="42" t="s">
        <v>7</v>
      </c>
      <c r="D5" s="20"/>
      <c r="E5" s="42" t="s">
        <v>93</v>
      </c>
      <c r="F5" s="20"/>
      <c r="G5" s="42" t="s">
        <v>94</v>
      </c>
      <c r="H5" s="20"/>
      <c r="I5" s="42" t="s">
        <v>95</v>
      </c>
      <c r="J5" s="20"/>
      <c r="K5" s="42" t="s">
        <v>7</v>
      </c>
      <c r="L5" s="20"/>
      <c r="M5" s="42" t="s">
        <v>93</v>
      </c>
      <c r="N5" s="20"/>
      <c r="O5" s="42" t="s">
        <v>94</v>
      </c>
      <c r="P5" s="20"/>
      <c r="Q5" s="42" t="s">
        <v>95</v>
      </c>
    </row>
    <row r="6" spans="1:17" ht="21">
      <c r="A6" s="3" t="s">
        <v>25</v>
      </c>
      <c r="C6" s="30">
        <v>1736320</v>
      </c>
      <c r="D6" s="30"/>
      <c r="E6" s="30">
        <v>32756807491</v>
      </c>
      <c r="F6" s="30"/>
      <c r="G6" s="30">
        <v>39020158924</v>
      </c>
      <c r="H6" s="30"/>
      <c r="I6" s="30">
        <v>-6263351432</v>
      </c>
      <c r="K6" s="30">
        <v>1736320</v>
      </c>
      <c r="L6" s="30"/>
      <c r="M6" s="30">
        <v>32756807491</v>
      </c>
      <c r="N6" s="30"/>
      <c r="O6" s="30">
        <v>65310277210</v>
      </c>
      <c r="P6" s="30"/>
      <c r="Q6" s="30">
        <v>-32553469718</v>
      </c>
    </row>
    <row r="7" spans="1:17" ht="21">
      <c r="A7" s="3" t="s">
        <v>16</v>
      </c>
      <c r="C7" s="30">
        <v>298359884</v>
      </c>
      <c r="D7" s="30"/>
      <c r="E7" s="30">
        <v>681830469426</v>
      </c>
      <c r="F7" s="30"/>
      <c r="G7" s="30">
        <v>629935006222</v>
      </c>
      <c r="H7" s="30"/>
      <c r="I7" s="30">
        <v>51895463204</v>
      </c>
      <c r="K7" s="30">
        <v>298359884</v>
      </c>
      <c r="L7" s="30"/>
      <c r="M7" s="30">
        <v>681830469426</v>
      </c>
      <c r="N7" s="30"/>
      <c r="O7" s="30">
        <v>500155721217</v>
      </c>
      <c r="P7" s="30"/>
      <c r="Q7" s="30">
        <v>181674748209</v>
      </c>
    </row>
    <row r="8" spans="1:17" ht="21">
      <c r="A8" s="3" t="s">
        <v>21</v>
      </c>
      <c r="C8" s="30">
        <v>1745067</v>
      </c>
      <c r="D8" s="30"/>
      <c r="E8" s="30">
        <v>58920999911</v>
      </c>
      <c r="F8" s="30"/>
      <c r="G8" s="30">
        <v>69383444405</v>
      </c>
      <c r="H8" s="30"/>
      <c r="I8" s="30">
        <v>-10462444493</v>
      </c>
      <c r="K8" s="30">
        <v>1745067</v>
      </c>
      <c r="L8" s="30"/>
      <c r="M8" s="30">
        <v>58920999911</v>
      </c>
      <c r="N8" s="30"/>
      <c r="O8" s="30">
        <v>61070872888</v>
      </c>
      <c r="P8" s="30"/>
      <c r="Q8" s="30">
        <v>-2149872976</v>
      </c>
    </row>
    <row r="9" spans="1:17" ht="21">
      <c r="A9" s="3" t="s">
        <v>17</v>
      </c>
      <c r="C9" s="30">
        <v>116211233</v>
      </c>
      <c r="D9" s="30"/>
      <c r="E9" s="30">
        <v>433370709311</v>
      </c>
      <c r="F9" s="30"/>
      <c r="G9" s="30">
        <v>441150944446</v>
      </c>
      <c r="H9" s="30"/>
      <c r="I9" s="30">
        <v>-7780235134</v>
      </c>
      <c r="K9" s="30">
        <v>116211233</v>
      </c>
      <c r="L9" s="30"/>
      <c r="M9" s="30">
        <v>433370709311</v>
      </c>
      <c r="N9" s="30"/>
      <c r="O9" s="30">
        <v>440608979657</v>
      </c>
      <c r="P9" s="30"/>
      <c r="Q9" s="30">
        <v>-7238270345</v>
      </c>
    </row>
    <row r="10" spans="1:17" ht="21">
      <c r="A10" s="3" t="s">
        <v>15</v>
      </c>
      <c r="C10" s="30">
        <v>7657763447</v>
      </c>
      <c r="D10" s="30"/>
      <c r="E10" s="30">
        <v>4920199700579</v>
      </c>
      <c r="F10" s="30"/>
      <c r="G10" s="30">
        <v>4767421207819</v>
      </c>
      <c r="H10" s="30"/>
      <c r="I10" s="30">
        <v>152778492760</v>
      </c>
      <c r="K10" s="30">
        <v>7657763447</v>
      </c>
      <c r="L10" s="30"/>
      <c r="M10" s="30">
        <v>4920199700579</v>
      </c>
      <c r="N10" s="30"/>
      <c r="O10" s="30">
        <v>6439657682114</v>
      </c>
      <c r="P10" s="30"/>
      <c r="Q10" s="30">
        <v>-1519457981534</v>
      </c>
    </row>
    <row r="11" spans="1:17" ht="21">
      <c r="A11" s="3" t="s">
        <v>18</v>
      </c>
      <c r="C11" s="30">
        <v>108566287</v>
      </c>
      <c r="D11" s="30"/>
      <c r="E11" s="30">
        <v>2060106918049</v>
      </c>
      <c r="F11" s="30"/>
      <c r="G11" s="30">
        <v>1782637998643</v>
      </c>
      <c r="H11" s="30"/>
      <c r="I11" s="30">
        <v>277468919406</v>
      </c>
      <c r="K11" s="30">
        <v>108566287</v>
      </c>
      <c r="L11" s="30"/>
      <c r="M11" s="30">
        <v>2060106918049</v>
      </c>
      <c r="N11" s="30"/>
      <c r="O11" s="30">
        <v>1600254740767</v>
      </c>
      <c r="P11" s="30"/>
      <c r="Q11" s="30">
        <v>459852177282</v>
      </c>
    </row>
    <row r="12" spans="1:17" ht="21">
      <c r="A12" s="3" t="s">
        <v>20</v>
      </c>
      <c r="C12" s="30">
        <v>4242399</v>
      </c>
      <c r="D12" s="30"/>
      <c r="E12" s="30">
        <v>25350265165</v>
      </c>
      <c r="F12" s="30"/>
      <c r="G12" s="30">
        <v>28529646247</v>
      </c>
      <c r="H12" s="30"/>
      <c r="I12" s="30">
        <v>-3179381081</v>
      </c>
      <c r="K12" s="30">
        <v>4242399</v>
      </c>
      <c r="L12" s="30"/>
      <c r="M12" s="30">
        <v>25350265165</v>
      </c>
      <c r="N12" s="30"/>
      <c r="O12" s="30">
        <v>34133807707</v>
      </c>
      <c r="P12" s="30"/>
      <c r="Q12" s="30">
        <v>-8783542541</v>
      </c>
    </row>
    <row r="13" spans="1:17" ht="21">
      <c r="A13" s="3" t="s">
        <v>19</v>
      </c>
      <c r="C13" s="30">
        <v>23799066</v>
      </c>
      <c r="D13" s="30"/>
      <c r="E13" s="30">
        <v>76836342211</v>
      </c>
      <c r="F13" s="30"/>
      <c r="G13" s="30">
        <v>84612722249</v>
      </c>
      <c r="H13" s="30"/>
      <c r="I13" s="30">
        <v>-7776380037</v>
      </c>
      <c r="K13" s="30">
        <v>23799066</v>
      </c>
      <c r="L13" s="30"/>
      <c r="M13" s="30">
        <v>76836342211</v>
      </c>
      <c r="N13" s="30"/>
      <c r="O13" s="30">
        <v>79350207104</v>
      </c>
      <c r="P13" s="30"/>
      <c r="Q13" s="30">
        <v>-2513864892</v>
      </c>
    </row>
    <row r="14" spans="1:17" ht="21">
      <c r="A14" s="3" t="s">
        <v>23</v>
      </c>
      <c r="C14" s="30">
        <v>14571408</v>
      </c>
      <c r="D14" s="30"/>
      <c r="E14" s="30">
        <v>49199367673</v>
      </c>
      <c r="F14" s="30"/>
      <c r="G14" s="30">
        <v>57921007577</v>
      </c>
      <c r="H14" s="30"/>
      <c r="I14" s="30">
        <v>-8721639903</v>
      </c>
      <c r="K14" s="30">
        <v>14571408</v>
      </c>
      <c r="L14" s="30"/>
      <c r="M14" s="30">
        <v>49199367673</v>
      </c>
      <c r="N14" s="30"/>
      <c r="O14" s="30">
        <v>67568400064</v>
      </c>
      <c r="P14" s="30"/>
      <c r="Q14" s="30">
        <v>-18369032390</v>
      </c>
    </row>
    <row r="15" spans="1:17" ht="21">
      <c r="A15" s="3" t="s">
        <v>24</v>
      </c>
      <c r="C15" s="30">
        <v>27974727</v>
      </c>
      <c r="D15" s="30"/>
      <c r="E15" s="30">
        <v>62531903906</v>
      </c>
      <c r="F15" s="30"/>
      <c r="G15" s="30">
        <v>63063019764</v>
      </c>
      <c r="H15" s="30"/>
      <c r="I15" s="30">
        <v>-531115857</v>
      </c>
      <c r="K15" s="30">
        <v>27974727</v>
      </c>
      <c r="L15" s="30"/>
      <c r="M15" s="30">
        <v>62531903906</v>
      </c>
      <c r="N15" s="30"/>
      <c r="O15" s="30">
        <v>80812275982</v>
      </c>
      <c r="P15" s="30"/>
      <c r="Q15" s="30">
        <v>-18280372075</v>
      </c>
    </row>
    <row r="16" spans="1:17" ht="21">
      <c r="A16" s="3" t="s">
        <v>22</v>
      </c>
      <c r="C16" s="30">
        <v>7614433</v>
      </c>
      <c r="D16" s="30"/>
      <c r="E16" s="30">
        <v>84608143863</v>
      </c>
      <c r="F16" s="30"/>
      <c r="G16" s="30">
        <v>96553718132</v>
      </c>
      <c r="H16" s="30"/>
      <c r="I16" s="30">
        <v>-11945574268</v>
      </c>
      <c r="K16" s="30">
        <v>7614433</v>
      </c>
      <c r="L16" s="30"/>
      <c r="M16" s="30">
        <v>84608143863</v>
      </c>
      <c r="N16" s="30"/>
      <c r="O16" s="30">
        <v>107737701215</v>
      </c>
      <c r="P16" s="30"/>
      <c r="Q16" s="30">
        <v>-23129557351</v>
      </c>
    </row>
    <row r="17" spans="1:17" ht="21">
      <c r="A17" s="3" t="s">
        <v>35</v>
      </c>
      <c r="C17" s="30">
        <v>1000</v>
      </c>
      <c r="D17" s="30"/>
      <c r="E17" s="30">
        <v>866671207</v>
      </c>
      <c r="F17" s="30"/>
      <c r="G17" s="30">
        <v>853380850</v>
      </c>
      <c r="H17" s="30"/>
      <c r="I17" s="30">
        <v>13290357</v>
      </c>
      <c r="K17" s="30">
        <v>1000</v>
      </c>
      <c r="L17" s="30"/>
      <c r="M17" s="30">
        <v>866671207</v>
      </c>
      <c r="N17" s="30"/>
      <c r="O17" s="30">
        <v>800029557</v>
      </c>
      <c r="P17" s="30"/>
      <c r="Q17" s="30">
        <v>66641650</v>
      </c>
    </row>
    <row r="18" spans="1:17" ht="19.5" thickBot="1">
      <c r="E18" s="31">
        <f>SUM(E6:E17)</f>
        <v>8486578298792</v>
      </c>
      <c r="F18" s="31"/>
      <c r="G18" s="31">
        <f>SUM(G6:G17)</f>
        <v>8061082255278</v>
      </c>
      <c r="H18" s="31"/>
      <c r="I18" s="31">
        <f>SUM(I6:I17)</f>
        <v>425496043522</v>
      </c>
      <c r="K18" s="30"/>
      <c r="L18" s="30"/>
      <c r="M18" s="31">
        <f>SUM(M6:M17)</f>
        <v>8486578298792</v>
      </c>
      <c r="N18" s="31"/>
      <c r="O18" s="31">
        <f>SUM(O6:O17)</f>
        <v>9477460695482</v>
      </c>
      <c r="P18" s="31"/>
      <c r="Q18" s="31">
        <f>SUM(Q6:Q17)</f>
        <v>-990882396681</v>
      </c>
    </row>
    <row r="19" spans="1:17" ht="19.5" thickTop="1"/>
  </sheetData>
  <mergeCells count="14">
    <mergeCell ref="A3:Q3"/>
    <mergeCell ref="A2:Q2"/>
    <mergeCell ref="A1:Q1"/>
    <mergeCell ref="K5"/>
    <mergeCell ref="M5"/>
    <mergeCell ref="O5"/>
    <mergeCell ref="Q5"/>
    <mergeCell ref="K4:Q4"/>
    <mergeCell ref="A4:A5"/>
    <mergeCell ref="C5"/>
    <mergeCell ref="E5"/>
    <mergeCell ref="G5"/>
    <mergeCell ref="I5"/>
    <mergeCell ref="C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8"/>
  <sheetViews>
    <sheetView rightToLeft="1" workbookViewId="0">
      <selection activeCell="K9" sqref="K9"/>
    </sheetView>
  </sheetViews>
  <sheetFormatPr defaultRowHeight="18.75"/>
  <cols>
    <col min="1" max="1" width="27.28515625" style="2" bestFit="1" customWidth="1"/>
    <col min="2" max="2" width="1" style="2" customWidth="1"/>
    <col min="3" max="3" width="11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15.7109375" style="2" bestFit="1" customWidth="1"/>
    <col min="8" max="8" width="1" style="2" customWidth="1"/>
    <col min="9" max="9" width="21.85546875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16.85546875" style="2" bestFit="1" customWidth="1"/>
    <col min="18" max="18" width="1" style="2" customWidth="1"/>
    <col min="19" max="19" width="9.140625" style="2" customWidth="1"/>
    <col min="20" max="16384" width="9.140625" style="2"/>
  </cols>
  <sheetData>
    <row r="1" spans="1:17" ht="2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21">
      <c r="A2" s="43" t="s">
        <v>69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21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>
      <c r="A4" s="45" t="s">
        <v>3</v>
      </c>
      <c r="B4" s="20"/>
      <c r="C4" s="42" t="s">
        <v>71</v>
      </c>
      <c r="D4" s="42" t="s">
        <v>71</v>
      </c>
      <c r="E4" s="42" t="s">
        <v>71</v>
      </c>
      <c r="F4" s="42" t="s">
        <v>71</v>
      </c>
      <c r="G4" s="42" t="s">
        <v>71</v>
      </c>
      <c r="H4" s="42" t="s">
        <v>71</v>
      </c>
      <c r="I4" s="42" t="s">
        <v>71</v>
      </c>
      <c r="J4" s="20"/>
      <c r="K4" s="42" t="s">
        <v>72</v>
      </c>
      <c r="L4" s="42" t="s">
        <v>72</v>
      </c>
      <c r="M4" s="42" t="s">
        <v>72</v>
      </c>
      <c r="N4" s="42" t="s">
        <v>72</v>
      </c>
      <c r="O4" s="42" t="s">
        <v>72</v>
      </c>
      <c r="P4" s="42" t="s">
        <v>72</v>
      </c>
      <c r="Q4" s="42" t="s">
        <v>72</v>
      </c>
    </row>
    <row r="5" spans="1:17" ht="47.25" customHeight="1">
      <c r="A5" s="45" t="s">
        <v>3</v>
      </c>
      <c r="B5" s="20"/>
      <c r="C5" s="42" t="s">
        <v>7</v>
      </c>
      <c r="D5" s="20"/>
      <c r="E5" s="42" t="s">
        <v>93</v>
      </c>
      <c r="F5" s="20"/>
      <c r="G5" s="42" t="s">
        <v>94</v>
      </c>
      <c r="H5" s="20"/>
      <c r="I5" s="42" t="s">
        <v>96</v>
      </c>
      <c r="J5" s="20"/>
      <c r="K5" s="42" t="s">
        <v>7</v>
      </c>
      <c r="L5" s="20"/>
      <c r="M5" s="42" t="s">
        <v>93</v>
      </c>
      <c r="N5" s="20"/>
      <c r="O5" s="42" t="s">
        <v>94</v>
      </c>
      <c r="P5" s="20"/>
      <c r="Q5" s="42" t="s">
        <v>96</v>
      </c>
    </row>
    <row r="6" spans="1:17" ht="21">
      <c r="A6" s="3" t="s">
        <v>16</v>
      </c>
      <c r="C6" s="35">
        <v>1797762</v>
      </c>
      <c r="D6" s="35"/>
      <c r="E6" s="35">
        <v>4077606545</v>
      </c>
      <c r="F6" s="35"/>
      <c r="G6" s="35">
        <v>3011655337</v>
      </c>
      <c r="H6" s="35"/>
      <c r="I6" s="35">
        <v>1065951208</v>
      </c>
      <c r="J6" s="32"/>
      <c r="K6" s="35">
        <v>8990613</v>
      </c>
      <c r="L6" s="35"/>
      <c r="M6" s="35">
        <v>37033012407</v>
      </c>
      <c r="N6" s="35"/>
      <c r="O6" s="35">
        <v>26112918688</v>
      </c>
      <c r="P6" s="35"/>
      <c r="Q6" s="35">
        <v>10920093719</v>
      </c>
    </row>
    <row r="7" spans="1:17" ht="21">
      <c r="A7" s="3" t="s">
        <v>15</v>
      </c>
      <c r="C7" s="35">
        <v>25200448</v>
      </c>
      <c r="D7" s="35"/>
      <c r="E7" s="35">
        <v>15994707959</v>
      </c>
      <c r="F7" s="35"/>
      <c r="G7" s="35">
        <v>21475779940</v>
      </c>
      <c r="H7" s="35"/>
      <c r="I7" s="35">
        <v>-5481071981</v>
      </c>
      <c r="J7" s="32"/>
      <c r="K7" s="35">
        <v>369738703</v>
      </c>
      <c r="L7" s="35"/>
      <c r="M7" s="35">
        <v>288642899901</v>
      </c>
      <c r="N7" s="35"/>
      <c r="O7" s="35">
        <v>341385551030</v>
      </c>
      <c r="P7" s="35"/>
      <c r="Q7" s="35">
        <v>-52742651129</v>
      </c>
    </row>
    <row r="8" spans="1:17" ht="21">
      <c r="A8" s="3" t="s">
        <v>18</v>
      </c>
      <c r="C8" s="35">
        <v>200000</v>
      </c>
      <c r="D8" s="35"/>
      <c r="E8" s="35">
        <v>3581276168</v>
      </c>
      <c r="F8" s="35"/>
      <c r="G8" s="35">
        <v>2932993509</v>
      </c>
      <c r="H8" s="35"/>
      <c r="I8" s="35">
        <v>648282659</v>
      </c>
      <c r="J8" s="32"/>
      <c r="K8" s="35">
        <v>19755960</v>
      </c>
      <c r="L8" s="35"/>
      <c r="M8" s="35">
        <v>413417732784</v>
      </c>
      <c r="N8" s="35"/>
      <c r="O8" s="35">
        <v>264157955894</v>
      </c>
      <c r="P8" s="35"/>
      <c r="Q8" s="35">
        <v>149259776890</v>
      </c>
    </row>
    <row r="9" spans="1:17" ht="21">
      <c r="A9" s="3" t="s">
        <v>20</v>
      </c>
      <c r="C9" s="34">
        <v>0</v>
      </c>
      <c r="D9" s="34"/>
      <c r="E9" s="34">
        <v>0</v>
      </c>
      <c r="F9" s="34"/>
      <c r="G9" s="34">
        <v>0</v>
      </c>
      <c r="H9" s="34"/>
      <c r="I9" s="34">
        <v>0</v>
      </c>
      <c r="J9" s="32"/>
      <c r="K9" s="35">
        <v>7851846</v>
      </c>
      <c r="L9" s="35"/>
      <c r="M9" s="35">
        <v>66199500536</v>
      </c>
      <c r="N9" s="35"/>
      <c r="O9" s="35">
        <v>56651050805</v>
      </c>
      <c r="P9" s="35"/>
      <c r="Q9" s="35">
        <v>9548449731</v>
      </c>
    </row>
    <row r="10" spans="1:17" ht="21">
      <c r="A10" s="3" t="s">
        <v>21</v>
      </c>
      <c r="C10" s="34">
        <v>0</v>
      </c>
      <c r="D10" s="34"/>
      <c r="E10" s="34">
        <v>0</v>
      </c>
      <c r="F10" s="34"/>
      <c r="G10" s="34">
        <v>0</v>
      </c>
      <c r="H10" s="34"/>
      <c r="I10" s="34">
        <v>0</v>
      </c>
      <c r="J10" s="32"/>
      <c r="K10" s="35">
        <v>1041501</v>
      </c>
      <c r="L10" s="35"/>
      <c r="M10" s="35">
        <v>38357282410</v>
      </c>
      <c r="N10" s="35"/>
      <c r="O10" s="35">
        <v>28500934540</v>
      </c>
      <c r="P10" s="35"/>
      <c r="Q10" s="35">
        <v>9856347870</v>
      </c>
    </row>
    <row r="11" spans="1:17" ht="21">
      <c r="A11" s="3" t="s">
        <v>23</v>
      </c>
      <c r="C11" s="34">
        <v>0</v>
      </c>
      <c r="D11" s="34"/>
      <c r="E11" s="34">
        <v>0</v>
      </c>
      <c r="F11" s="34"/>
      <c r="G11" s="34">
        <v>0</v>
      </c>
      <c r="H11" s="34"/>
      <c r="I11" s="34">
        <v>0</v>
      </c>
      <c r="J11" s="32"/>
      <c r="K11" s="35">
        <v>23297013</v>
      </c>
      <c r="L11" s="35"/>
      <c r="M11" s="35">
        <v>105129548745</v>
      </c>
      <c r="N11" s="35"/>
      <c r="O11" s="35">
        <v>80886932907</v>
      </c>
      <c r="P11" s="35"/>
      <c r="Q11" s="35">
        <v>24242615838</v>
      </c>
    </row>
    <row r="12" spans="1:17" ht="21">
      <c r="A12" s="3" t="s">
        <v>22</v>
      </c>
      <c r="C12" s="34">
        <v>0</v>
      </c>
      <c r="D12" s="34"/>
      <c r="E12" s="34">
        <v>0</v>
      </c>
      <c r="F12" s="34"/>
      <c r="G12" s="34">
        <v>0</v>
      </c>
      <c r="H12" s="34"/>
      <c r="I12" s="34">
        <v>0</v>
      </c>
      <c r="J12" s="32"/>
      <c r="K12" s="35">
        <v>5873665</v>
      </c>
      <c r="L12" s="35"/>
      <c r="M12" s="35">
        <v>91289394296</v>
      </c>
      <c r="N12" s="35"/>
      <c r="O12" s="35">
        <v>73712148474</v>
      </c>
      <c r="P12" s="35"/>
      <c r="Q12" s="35">
        <v>17577245822</v>
      </c>
    </row>
    <row r="13" spans="1:17" ht="21">
      <c r="A13" s="3" t="s">
        <v>17</v>
      </c>
      <c r="C13" s="34">
        <v>0</v>
      </c>
      <c r="D13" s="34"/>
      <c r="E13" s="34">
        <v>0</v>
      </c>
      <c r="F13" s="34"/>
      <c r="G13" s="34">
        <v>0</v>
      </c>
      <c r="H13" s="34"/>
      <c r="I13" s="34">
        <v>0</v>
      </c>
      <c r="J13" s="32"/>
      <c r="K13" s="35">
        <v>24758430</v>
      </c>
      <c r="L13" s="35"/>
      <c r="M13" s="35">
        <v>133292266725</v>
      </c>
      <c r="N13" s="35"/>
      <c r="O13" s="35">
        <v>81254612956</v>
      </c>
      <c r="P13" s="35"/>
      <c r="Q13" s="35">
        <v>52037653769</v>
      </c>
    </row>
    <row r="14" spans="1:17" ht="21">
      <c r="A14" s="3" t="s">
        <v>25</v>
      </c>
      <c r="C14" s="34">
        <v>0</v>
      </c>
      <c r="D14" s="34"/>
      <c r="E14" s="34">
        <v>0</v>
      </c>
      <c r="F14" s="34"/>
      <c r="G14" s="34">
        <v>0</v>
      </c>
      <c r="H14" s="34"/>
      <c r="I14" s="34">
        <v>0</v>
      </c>
      <c r="J14" s="32"/>
      <c r="K14" s="35">
        <v>100000</v>
      </c>
      <c r="L14" s="35"/>
      <c r="M14" s="35">
        <v>3524919076</v>
      </c>
      <c r="N14" s="35"/>
      <c r="O14" s="35">
        <v>3765593031</v>
      </c>
      <c r="P14" s="35"/>
      <c r="Q14" s="35">
        <v>-240673955</v>
      </c>
    </row>
    <row r="15" spans="1:17" ht="21">
      <c r="A15" s="3" t="s">
        <v>24</v>
      </c>
      <c r="C15" s="34">
        <v>0</v>
      </c>
      <c r="D15" s="34"/>
      <c r="E15" s="34">
        <v>0</v>
      </c>
      <c r="F15" s="34"/>
      <c r="G15" s="34">
        <v>0</v>
      </c>
      <c r="H15" s="34"/>
      <c r="I15" s="34">
        <v>0</v>
      </c>
      <c r="J15" s="32"/>
      <c r="K15" s="35">
        <v>21387137</v>
      </c>
      <c r="L15" s="35"/>
      <c r="M15" s="35">
        <v>70606002219</v>
      </c>
      <c r="N15" s="35"/>
      <c r="O15" s="35">
        <v>58707716634</v>
      </c>
      <c r="P15" s="35"/>
      <c r="Q15" s="35">
        <v>11898285585</v>
      </c>
    </row>
    <row r="16" spans="1:17" ht="21">
      <c r="A16" s="3" t="s">
        <v>19</v>
      </c>
      <c r="C16" s="34">
        <v>0</v>
      </c>
      <c r="D16" s="34"/>
      <c r="E16" s="34">
        <v>0</v>
      </c>
      <c r="F16" s="34"/>
      <c r="G16" s="34">
        <v>0</v>
      </c>
      <c r="H16" s="34"/>
      <c r="I16" s="34">
        <v>0</v>
      </c>
      <c r="J16" s="32"/>
      <c r="K16" s="35">
        <v>15907664</v>
      </c>
      <c r="L16" s="35"/>
      <c r="M16" s="35">
        <v>67363746651</v>
      </c>
      <c r="N16" s="35"/>
      <c r="O16" s="35">
        <v>45778216020</v>
      </c>
      <c r="P16" s="35"/>
      <c r="Q16" s="35">
        <v>21585530631</v>
      </c>
    </row>
    <row r="17" spans="3:17" ht="19.5" thickBot="1">
      <c r="C17" s="30"/>
      <c r="D17" s="30"/>
      <c r="E17" s="31">
        <f>SUM(E6:E16)</f>
        <v>23653590672</v>
      </c>
      <c r="F17" s="30"/>
      <c r="G17" s="31">
        <f>SUM(G6:G16)</f>
        <v>27420428786</v>
      </c>
      <c r="H17" s="30"/>
      <c r="I17" s="31">
        <f>SUM(I6:I16)</f>
        <v>-3766838114</v>
      </c>
      <c r="J17" s="30"/>
      <c r="K17" s="30"/>
      <c r="L17" s="30"/>
      <c r="M17" s="31">
        <f>SUM(M6:M16)</f>
        <v>1314856305750</v>
      </c>
      <c r="N17" s="30"/>
      <c r="O17" s="31">
        <f>SUM(O6:O16)</f>
        <v>1060913630979</v>
      </c>
      <c r="P17" s="30"/>
      <c r="Q17" s="31">
        <f>SUM(Q6:Q16)</f>
        <v>253942674771</v>
      </c>
    </row>
    <row r="18" spans="3:17" ht="19.5" thickTop="1"/>
  </sheetData>
  <mergeCells count="14">
    <mergeCell ref="A3:Q3"/>
    <mergeCell ref="A2:Q2"/>
    <mergeCell ref="A1:Q1"/>
    <mergeCell ref="K5"/>
    <mergeCell ref="M5"/>
    <mergeCell ref="O5"/>
    <mergeCell ref="Q5"/>
    <mergeCell ref="K4:Q4"/>
    <mergeCell ref="A4:A5"/>
    <mergeCell ref="C5"/>
    <mergeCell ref="E5"/>
    <mergeCell ref="G5"/>
    <mergeCell ref="I5"/>
    <mergeCell ref="C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8"/>
  <sheetViews>
    <sheetView rightToLeft="1" workbookViewId="0">
      <selection activeCell="O23" sqref="O23"/>
    </sheetView>
  </sheetViews>
  <sheetFormatPr defaultRowHeight="15"/>
  <cols>
    <col min="1" max="1" width="27.2851562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6.71093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6.85546875" style="1" bestFit="1" customWidth="1"/>
    <col min="10" max="10" width="1" style="1" customWidth="1"/>
    <col min="11" max="11" width="14.42578125" style="1" customWidth="1"/>
    <col min="12" max="12" width="1" style="1" customWidth="1"/>
    <col min="13" max="13" width="16.85546875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1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1" ht="19.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19.5">
      <c r="A2" s="46" t="s">
        <v>69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19.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21" ht="18.75">
      <c r="A4" s="44" t="s">
        <v>3</v>
      </c>
      <c r="B4" s="16"/>
      <c r="C4" s="44" t="s">
        <v>71</v>
      </c>
      <c r="D4" s="44" t="s">
        <v>71</v>
      </c>
      <c r="E4" s="44" t="s">
        <v>71</v>
      </c>
      <c r="F4" s="44" t="s">
        <v>71</v>
      </c>
      <c r="G4" s="44" t="s">
        <v>71</v>
      </c>
      <c r="H4" s="44" t="s">
        <v>71</v>
      </c>
      <c r="I4" s="44" t="s">
        <v>71</v>
      </c>
      <c r="J4" s="44" t="s">
        <v>71</v>
      </c>
      <c r="K4" s="44" t="s">
        <v>71</v>
      </c>
      <c r="L4" s="16"/>
      <c r="M4" s="44" t="s">
        <v>72</v>
      </c>
      <c r="N4" s="44" t="s">
        <v>72</v>
      </c>
      <c r="O4" s="44" t="s">
        <v>72</v>
      </c>
      <c r="P4" s="44" t="s">
        <v>72</v>
      </c>
      <c r="Q4" s="44" t="s">
        <v>72</v>
      </c>
      <c r="R4" s="44" t="s">
        <v>72</v>
      </c>
      <c r="S4" s="44" t="s">
        <v>72</v>
      </c>
      <c r="T4" s="44" t="s">
        <v>72</v>
      </c>
      <c r="U4" s="44" t="s">
        <v>72</v>
      </c>
    </row>
    <row r="5" spans="1:21" ht="43.5" customHeight="1">
      <c r="A5" s="44" t="s">
        <v>3</v>
      </c>
      <c r="B5" s="16"/>
      <c r="C5" s="44" t="s">
        <v>97</v>
      </c>
      <c r="D5" s="16"/>
      <c r="E5" s="44" t="s">
        <v>98</v>
      </c>
      <c r="F5" s="16"/>
      <c r="G5" s="44" t="s">
        <v>99</v>
      </c>
      <c r="H5" s="16"/>
      <c r="I5" s="44" t="s">
        <v>45</v>
      </c>
      <c r="J5" s="16"/>
      <c r="K5" s="44" t="s">
        <v>100</v>
      </c>
      <c r="L5" s="16"/>
      <c r="M5" s="44" t="s">
        <v>97</v>
      </c>
      <c r="N5" s="16"/>
      <c r="O5" s="44" t="s">
        <v>98</v>
      </c>
      <c r="P5" s="16"/>
      <c r="Q5" s="44" t="s">
        <v>99</v>
      </c>
      <c r="R5" s="16"/>
      <c r="S5" s="44" t="s">
        <v>45</v>
      </c>
      <c r="T5" s="16"/>
      <c r="U5" s="44" t="s">
        <v>100</v>
      </c>
    </row>
    <row r="6" spans="1:21" ht="21">
      <c r="A6" s="3" t="s">
        <v>16</v>
      </c>
      <c r="B6" s="2"/>
      <c r="C6" s="4">
        <v>0</v>
      </c>
      <c r="D6" s="2"/>
      <c r="E6" s="32">
        <v>51895463204</v>
      </c>
      <c r="F6" s="32"/>
      <c r="G6" s="32">
        <v>1065951208</v>
      </c>
      <c r="H6" s="32"/>
      <c r="I6" s="32">
        <v>52961414412</v>
      </c>
      <c r="J6" s="9"/>
      <c r="K6" s="37">
        <v>0.12659999999999999</v>
      </c>
      <c r="L6" s="9"/>
      <c r="M6" s="32">
        <v>36468183360</v>
      </c>
      <c r="N6" s="32"/>
      <c r="O6" s="32">
        <v>181674748209</v>
      </c>
      <c r="P6" s="32"/>
      <c r="Q6" s="32">
        <v>10920093719</v>
      </c>
      <c r="R6" s="32"/>
      <c r="S6" s="32">
        <v>229063025288</v>
      </c>
      <c r="T6" s="2"/>
      <c r="U6" s="37">
        <v>-0.40410000000000001</v>
      </c>
    </row>
    <row r="7" spans="1:21" ht="21">
      <c r="A7" s="3" t="s">
        <v>15</v>
      </c>
      <c r="B7" s="2"/>
      <c r="C7" s="4">
        <v>0</v>
      </c>
      <c r="D7" s="2"/>
      <c r="E7" s="32">
        <v>152778492760</v>
      </c>
      <c r="F7" s="32"/>
      <c r="G7" s="32">
        <v>-5481071981</v>
      </c>
      <c r="H7" s="32"/>
      <c r="I7" s="32">
        <v>147297420779</v>
      </c>
      <c r="J7" s="9"/>
      <c r="K7" s="37">
        <v>0.35220000000000001</v>
      </c>
      <c r="L7" s="9"/>
      <c r="M7" s="32">
        <v>0</v>
      </c>
      <c r="N7" s="32"/>
      <c r="O7" s="32">
        <v>-1519457981534</v>
      </c>
      <c r="P7" s="32"/>
      <c r="Q7" s="32">
        <v>-52742651129</v>
      </c>
      <c r="R7" s="32"/>
      <c r="S7" s="32">
        <v>-1572200632663</v>
      </c>
      <c r="T7" s="2"/>
      <c r="U7" s="37">
        <v>2.7738999999999998</v>
      </c>
    </row>
    <row r="8" spans="1:21" ht="21">
      <c r="A8" s="3" t="s">
        <v>18</v>
      </c>
      <c r="B8" s="2"/>
      <c r="C8" s="4">
        <v>0</v>
      </c>
      <c r="D8" s="2"/>
      <c r="E8" s="32">
        <v>277468919406</v>
      </c>
      <c r="F8" s="32"/>
      <c r="G8" s="32">
        <v>648282659</v>
      </c>
      <c r="H8" s="32"/>
      <c r="I8" s="32">
        <v>278117202065</v>
      </c>
      <c r="J8" s="9"/>
      <c r="K8" s="37">
        <v>0.66500000000000004</v>
      </c>
      <c r="L8" s="9"/>
      <c r="M8" s="32">
        <v>45454260038</v>
      </c>
      <c r="N8" s="32"/>
      <c r="O8" s="32">
        <v>459852177282</v>
      </c>
      <c r="P8" s="32"/>
      <c r="Q8" s="32">
        <v>149259776890</v>
      </c>
      <c r="R8" s="32"/>
      <c r="S8" s="32">
        <v>654566214210</v>
      </c>
      <c r="T8" s="2"/>
      <c r="U8" s="37">
        <v>-1.1549</v>
      </c>
    </row>
    <row r="9" spans="1:21" ht="21">
      <c r="A9" s="3" t="s">
        <v>20</v>
      </c>
      <c r="B9" s="2"/>
      <c r="C9" s="4">
        <v>0</v>
      </c>
      <c r="D9" s="2"/>
      <c r="E9" s="32">
        <v>-3179381081</v>
      </c>
      <c r="F9" s="32"/>
      <c r="G9" s="32">
        <v>0</v>
      </c>
      <c r="H9" s="32"/>
      <c r="I9" s="32">
        <v>-3179381081</v>
      </c>
      <c r="J9" s="9"/>
      <c r="K9" s="37">
        <v>-7.6E-3</v>
      </c>
      <c r="L9" s="9"/>
      <c r="M9" s="32">
        <v>2208372389</v>
      </c>
      <c r="N9" s="32"/>
      <c r="O9" s="32">
        <v>-8783542541</v>
      </c>
      <c r="P9" s="32"/>
      <c r="Q9" s="32">
        <v>9548449731</v>
      </c>
      <c r="R9" s="32"/>
      <c r="S9" s="32">
        <v>2973279579</v>
      </c>
      <c r="T9" s="2"/>
      <c r="U9" s="37">
        <v>-5.1999999999999998E-3</v>
      </c>
    </row>
    <row r="10" spans="1:21" ht="21">
      <c r="A10" s="3" t="s">
        <v>21</v>
      </c>
      <c r="B10" s="2"/>
      <c r="C10" s="4">
        <v>0</v>
      </c>
      <c r="D10" s="2"/>
      <c r="E10" s="32">
        <v>-10462444493</v>
      </c>
      <c r="F10" s="32"/>
      <c r="G10" s="32">
        <v>0</v>
      </c>
      <c r="H10" s="32"/>
      <c r="I10" s="32">
        <v>-10462444493</v>
      </c>
      <c r="J10" s="9"/>
      <c r="K10" s="37">
        <v>-2.5000000000000001E-2</v>
      </c>
      <c r="L10" s="9"/>
      <c r="M10" s="32">
        <v>1949298</v>
      </c>
      <c r="N10" s="32"/>
      <c r="O10" s="32">
        <v>-2149872976</v>
      </c>
      <c r="P10" s="32"/>
      <c r="Q10" s="32">
        <v>9856347870</v>
      </c>
      <c r="R10" s="32"/>
      <c r="S10" s="32">
        <v>7708424192</v>
      </c>
      <c r="T10" s="2"/>
      <c r="U10" s="37">
        <v>-1.3599999999999999E-2</v>
      </c>
    </row>
    <row r="11" spans="1:21" ht="21">
      <c r="A11" s="3" t="s">
        <v>23</v>
      </c>
      <c r="B11" s="2"/>
      <c r="C11" s="4">
        <v>0</v>
      </c>
      <c r="D11" s="2"/>
      <c r="E11" s="32">
        <v>-8721639903</v>
      </c>
      <c r="F11" s="32"/>
      <c r="G11" s="32">
        <v>0</v>
      </c>
      <c r="H11" s="32"/>
      <c r="I11" s="32">
        <v>-8721639903</v>
      </c>
      <c r="J11" s="9"/>
      <c r="K11" s="37">
        <v>-2.0899999999999998E-2</v>
      </c>
      <c r="L11" s="9"/>
      <c r="M11" s="32">
        <v>1107258800</v>
      </c>
      <c r="N11" s="32"/>
      <c r="O11" s="32">
        <v>-18369032390</v>
      </c>
      <c r="P11" s="32"/>
      <c r="Q11" s="32">
        <v>24242615838</v>
      </c>
      <c r="R11" s="32"/>
      <c r="S11" s="32">
        <v>6980842248</v>
      </c>
      <c r="T11" s="2"/>
      <c r="U11" s="37">
        <v>-1.23E-2</v>
      </c>
    </row>
    <row r="12" spans="1:21" ht="21">
      <c r="A12" s="3" t="s">
        <v>22</v>
      </c>
      <c r="B12" s="2"/>
      <c r="C12" s="4">
        <v>0</v>
      </c>
      <c r="D12" s="2"/>
      <c r="E12" s="32">
        <v>-11945574268</v>
      </c>
      <c r="F12" s="32"/>
      <c r="G12" s="32">
        <v>0</v>
      </c>
      <c r="H12" s="32"/>
      <c r="I12" s="32">
        <v>-11945574268</v>
      </c>
      <c r="J12" s="9"/>
      <c r="K12" s="37">
        <v>-2.86E-2</v>
      </c>
      <c r="L12" s="9"/>
      <c r="M12" s="32">
        <v>7562634136</v>
      </c>
      <c r="N12" s="32"/>
      <c r="O12" s="32">
        <v>-23129557351</v>
      </c>
      <c r="P12" s="32"/>
      <c r="Q12" s="32">
        <v>17577245822</v>
      </c>
      <c r="R12" s="32"/>
      <c r="S12" s="32">
        <v>2010322607</v>
      </c>
      <c r="T12" s="2"/>
      <c r="U12" s="37">
        <v>-3.5000000000000001E-3</v>
      </c>
    </row>
    <row r="13" spans="1:21" ht="21">
      <c r="A13" s="3" t="s">
        <v>17</v>
      </c>
      <c r="B13" s="2"/>
      <c r="C13" s="4">
        <v>0</v>
      </c>
      <c r="D13" s="2"/>
      <c r="E13" s="32">
        <v>-7780235134</v>
      </c>
      <c r="F13" s="32"/>
      <c r="G13" s="32">
        <v>0</v>
      </c>
      <c r="H13" s="32"/>
      <c r="I13" s="32">
        <v>-7780235134</v>
      </c>
      <c r="J13" s="9"/>
      <c r="K13" s="37">
        <v>-1.8599999999999998E-2</v>
      </c>
      <c r="L13" s="9"/>
      <c r="M13" s="32">
        <v>41836043880</v>
      </c>
      <c r="N13" s="32"/>
      <c r="O13" s="32">
        <v>-7238270345</v>
      </c>
      <c r="P13" s="32"/>
      <c r="Q13" s="32">
        <v>52037653769</v>
      </c>
      <c r="R13" s="32"/>
      <c r="S13" s="32">
        <v>86635427304</v>
      </c>
      <c r="T13" s="2"/>
      <c r="U13" s="37">
        <v>-0.15290000000000001</v>
      </c>
    </row>
    <row r="14" spans="1:21" ht="21">
      <c r="A14" s="3" t="s">
        <v>25</v>
      </c>
      <c r="B14" s="2"/>
      <c r="C14" s="4">
        <v>0</v>
      </c>
      <c r="D14" s="2"/>
      <c r="E14" s="32">
        <v>-6263351432</v>
      </c>
      <c r="F14" s="32"/>
      <c r="G14" s="32">
        <v>0</v>
      </c>
      <c r="H14" s="32"/>
      <c r="I14" s="32">
        <v>-6263351432</v>
      </c>
      <c r="J14" s="9"/>
      <c r="K14" s="37">
        <v>-1.4999999999999999E-2</v>
      </c>
      <c r="L14" s="9"/>
      <c r="M14" s="32">
        <v>138905600</v>
      </c>
      <c r="N14" s="32"/>
      <c r="O14" s="32">
        <v>-32553469718</v>
      </c>
      <c r="P14" s="32"/>
      <c r="Q14" s="32">
        <v>-240673955</v>
      </c>
      <c r="R14" s="32"/>
      <c r="S14" s="32">
        <v>-32655238073</v>
      </c>
      <c r="T14" s="2"/>
      <c r="U14" s="37">
        <v>5.7599999999999998E-2</v>
      </c>
    </row>
    <row r="15" spans="1:21" ht="21">
      <c r="A15" s="3" t="s">
        <v>24</v>
      </c>
      <c r="B15" s="2"/>
      <c r="C15" s="4">
        <v>0</v>
      </c>
      <c r="D15" s="2"/>
      <c r="E15" s="32">
        <v>-531115857</v>
      </c>
      <c r="F15" s="32"/>
      <c r="G15" s="32">
        <v>0</v>
      </c>
      <c r="H15" s="32"/>
      <c r="I15" s="32">
        <v>-531115857</v>
      </c>
      <c r="J15" s="9"/>
      <c r="K15" s="37">
        <v>-1.2999999999999999E-3</v>
      </c>
      <c r="L15" s="9"/>
      <c r="M15" s="32">
        <v>0</v>
      </c>
      <c r="N15" s="32"/>
      <c r="O15" s="32">
        <v>-18280372075</v>
      </c>
      <c r="P15" s="32"/>
      <c r="Q15" s="32">
        <v>11898285585</v>
      </c>
      <c r="R15" s="32"/>
      <c r="S15" s="32">
        <v>-6382086490</v>
      </c>
      <c r="T15" s="2"/>
      <c r="U15" s="37">
        <v>1.1299999999999999E-2</v>
      </c>
    </row>
    <row r="16" spans="1:21" ht="21">
      <c r="A16" s="3" t="s">
        <v>19</v>
      </c>
      <c r="B16" s="2"/>
      <c r="C16" s="4">
        <v>0</v>
      </c>
      <c r="D16" s="2"/>
      <c r="E16" s="32">
        <v>-7776380037</v>
      </c>
      <c r="F16" s="32"/>
      <c r="G16" s="32">
        <v>0</v>
      </c>
      <c r="H16" s="32"/>
      <c r="I16" s="32">
        <v>-7776380037</v>
      </c>
      <c r="J16" s="9"/>
      <c r="K16" s="37">
        <v>-1.8599999999999998E-2</v>
      </c>
      <c r="L16" s="9"/>
      <c r="M16" s="32">
        <v>6567504500</v>
      </c>
      <c r="N16" s="32"/>
      <c r="O16" s="32">
        <v>-2513864892</v>
      </c>
      <c r="P16" s="32"/>
      <c r="Q16" s="32">
        <v>21585530631</v>
      </c>
      <c r="R16" s="32"/>
      <c r="S16" s="32">
        <v>25639170239</v>
      </c>
      <c r="T16" s="2"/>
      <c r="U16" s="37">
        <v>-4.5199999999999997E-2</v>
      </c>
    </row>
    <row r="17" spans="1:21" ht="19.5" thickBot="1">
      <c r="A17" s="2"/>
      <c r="B17" s="2"/>
      <c r="C17" s="2"/>
      <c r="D17" s="2"/>
      <c r="E17" s="33">
        <f>SUM(E6:E16)</f>
        <v>425482753165</v>
      </c>
      <c r="F17" s="32"/>
      <c r="G17" s="33">
        <f>SUM(G6:G16)</f>
        <v>-3766838114</v>
      </c>
      <c r="H17" s="32"/>
      <c r="I17" s="33">
        <f>SUM(I6:I16)</f>
        <v>421715915051</v>
      </c>
      <c r="J17" s="9"/>
      <c r="K17" s="38">
        <f>SUM(K6:K16)</f>
        <v>1.0082000000000004</v>
      </c>
      <c r="L17" s="9"/>
      <c r="M17" s="33">
        <f>SUM(M6:M16)</f>
        <v>141345112001</v>
      </c>
      <c r="N17" s="32"/>
      <c r="O17" s="33">
        <f>SUM(O6:O16)</f>
        <v>-990949038331</v>
      </c>
      <c r="P17" s="32"/>
      <c r="Q17" s="33">
        <f>SUM(Q6:Q16)</f>
        <v>253942674771</v>
      </c>
      <c r="R17" s="32"/>
      <c r="S17" s="33">
        <f>SUM(S6:S16)</f>
        <v>-595661251559</v>
      </c>
      <c r="T17" s="2"/>
      <c r="U17" s="38">
        <f>SUM(U6:U16)</f>
        <v>1.0510999999999997</v>
      </c>
    </row>
    <row r="18" spans="1:21" ht="15.75" thickTop="1"/>
  </sheetData>
  <mergeCells count="16">
    <mergeCell ref="A3:U3"/>
    <mergeCell ref="A2:U2"/>
    <mergeCell ref="A1:U1"/>
    <mergeCell ref="S5"/>
    <mergeCell ref="U5"/>
    <mergeCell ref="M4:U4"/>
    <mergeCell ref="K5"/>
    <mergeCell ref="C4:K4"/>
    <mergeCell ref="M5"/>
    <mergeCell ref="O5"/>
    <mergeCell ref="Q5"/>
    <mergeCell ref="A4:A5"/>
    <mergeCell ref="C5"/>
    <mergeCell ref="E5"/>
    <mergeCell ref="G5"/>
    <mergeCell ref="I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6"/>
  <sheetViews>
    <sheetView rightToLeft="1" workbookViewId="0">
      <selection activeCell="K15" sqref="K15"/>
    </sheetView>
  </sheetViews>
  <sheetFormatPr defaultRowHeight="18.75"/>
  <cols>
    <col min="1" max="1" width="29.5703125" style="2" bestFit="1" customWidth="1"/>
    <col min="2" max="2" width="1" style="2" customWidth="1"/>
    <col min="3" max="3" width="8.85546875" style="2" bestFit="1" customWidth="1"/>
    <col min="4" max="4" width="1" style="2" customWidth="1"/>
    <col min="5" max="5" width="12.7109375" style="2" bestFit="1" customWidth="1"/>
    <col min="6" max="6" width="1" style="2" customWidth="1"/>
    <col min="7" max="7" width="6.140625" style="2" bestFit="1" customWidth="1"/>
    <col min="8" max="8" width="1" style="2" customWidth="1"/>
    <col min="9" max="9" width="12.7109375" style="2" bestFit="1" customWidth="1"/>
    <col min="10" max="10" width="1" style="2" customWidth="1"/>
    <col min="11" max="11" width="8.8554687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6.140625" style="2" bestFit="1" customWidth="1"/>
    <col min="16" max="16" width="1" style="2" customWidth="1"/>
    <col min="17" max="17" width="12.7109375" style="2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ht="19.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ht="19.5">
      <c r="A2" s="46" t="s">
        <v>69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19.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>
      <c r="A4" s="44" t="s">
        <v>73</v>
      </c>
      <c r="B4" s="16"/>
      <c r="C4" s="44" t="s">
        <v>71</v>
      </c>
      <c r="D4" s="44" t="s">
        <v>71</v>
      </c>
      <c r="E4" s="44" t="s">
        <v>71</v>
      </c>
      <c r="F4" s="44" t="s">
        <v>71</v>
      </c>
      <c r="G4" s="44" t="s">
        <v>71</v>
      </c>
      <c r="H4" s="44" t="s">
        <v>71</v>
      </c>
      <c r="I4" s="44" t="s">
        <v>71</v>
      </c>
      <c r="J4" s="16"/>
      <c r="K4" s="44" t="s">
        <v>72</v>
      </c>
      <c r="L4" s="44" t="s">
        <v>72</v>
      </c>
      <c r="M4" s="44" t="s">
        <v>72</v>
      </c>
      <c r="N4" s="44" t="s">
        <v>72</v>
      </c>
      <c r="O4" s="44" t="s">
        <v>72</v>
      </c>
      <c r="P4" s="44" t="s">
        <v>72</v>
      </c>
      <c r="Q4" s="44" t="s">
        <v>72</v>
      </c>
    </row>
    <row r="5" spans="1:17">
      <c r="A5" s="44" t="s">
        <v>73</v>
      </c>
      <c r="B5" s="16"/>
      <c r="C5" s="44" t="s">
        <v>101</v>
      </c>
      <c r="D5" s="16"/>
      <c r="E5" s="44" t="s">
        <v>98</v>
      </c>
      <c r="F5" s="16"/>
      <c r="G5" s="44" t="s">
        <v>99</v>
      </c>
      <c r="H5" s="16"/>
      <c r="I5" s="44" t="s">
        <v>102</v>
      </c>
      <c r="J5" s="16"/>
      <c r="K5" s="44" t="s">
        <v>101</v>
      </c>
      <c r="L5" s="16"/>
      <c r="M5" s="44" t="s">
        <v>98</v>
      </c>
      <c r="N5" s="16"/>
      <c r="O5" s="44" t="s">
        <v>99</v>
      </c>
      <c r="P5" s="16"/>
      <c r="Q5" s="44" t="s">
        <v>102</v>
      </c>
    </row>
    <row r="6" spans="1:17" ht="21">
      <c r="A6" s="3" t="s">
        <v>35</v>
      </c>
      <c r="C6" s="6">
        <v>0</v>
      </c>
      <c r="D6" s="9"/>
      <c r="E6" s="8">
        <v>13290357</v>
      </c>
      <c r="F6" s="9"/>
      <c r="G6" s="6">
        <v>0</v>
      </c>
      <c r="H6" s="9"/>
      <c r="I6" s="8">
        <v>13290357</v>
      </c>
      <c r="J6" s="9"/>
      <c r="K6" s="6">
        <v>0</v>
      </c>
      <c r="L6" s="9"/>
      <c r="M6" s="8">
        <v>66641650</v>
      </c>
      <c r="N6" s="9"/>
      <c r="O6" s="6">
        <v>0</v>
      </c>
      <c r="P6" s="9"/>
      <c r="Q6" s="8">
        <v>66641650</v>
      </c>
    </row>
  </sheetData>
  <mergeCells count="14">
    <mergeCell ref="A3:Q3"/>
    <mergeCell ref="A2:Q2"/>
    <mergeCell ref="A1:Q1"/>
    <mergeCell ref="K5"/>
    <mergeCell ref="M5"/>
    <mergeCell ref="O5"/>
    <mergeCell ref="Q5"/>
    <mergeCell ref="K4:Q4"/>
    <mergeCell ref="A4:A5"/>
    <mergeCell ref="C5"/>
    <mergeCell ref="E5"/>
    <mergeCell ref="G5"/>
    <mergeCell ref="I5"/>
    <mergeCell ref="C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احسان آقامحمدی</dc:creator>
  <cp:lastModifiedBy>مهدی نورمحمدی</cp:lastModifiedBy>
  <dcterms:created xsi:type="dcterms:W3CDTF">2022-10-26T07:48:49Z</dcterms:created>
  <dcterms:modified xsi:type="dcterms:W3CDTF">2022-10-29T06:00:44Z</dcterms:modified>
</cp:coreProperties>
</file>