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und\صندوق سرمایه گذاری بازارگردانی گروه دی\گزارش پرتفو ماهانه\پرتفوی بازار\1405\فروردین\"/>
    </mc:Choice>
  </mc:AlternateContent>
  <xr:revisionPtr revIDLastSave="0" documentId="13_ncr:1_{87702E92-2945-4161-BCD2-1592B7CFEDB2}" xr6:coauthVersionLast="47" xr6:coauthVersionMax="47" xr10:uidLastSave="{00000000-0000-0000-0000-000000000000}"/>
  <bookViews>
    <workbookView xWindow="-120" yWindow="-120" windowWidth="29040" windowHeight="15720" firstSheet="3" activeTab="9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رمایه گذاری در صندوق" sheetId="10" r:id="rId8"/>
    <sheet name="درآمد سرمایه گذاری در اوراق به" sheetId="11" r:id="rId9"/>
    <sheet name="درآمد سپرده بانکی" sheetId="13" r:id="rId10"/>
    <sheet name="سود اوراق بهادار" sheetId="17" r:id="rId11"/>
    <sheet name="سود سپرده بانکی" sheetId="18" r:id="rId12"/>
    <sheet name="درآمد ناشی از فروش" sheetId="19" r:id="rId13"/>
    <sheet name="درآمد ناشی از تغییر قیمت اوراق" sheetId="21" r:id="rId14"/>
  </sheets>
  <definedNames>
    <definedName name="_xlnm.Print_Area" localSheetId="3">اوراق!$A$1:$AM$15</definedName>
    <definedName name="_xlnm.Print_Area" localSheetId="5">درآمد!$A$1:$K$14</definedName>
    <definedName name="_xlnm.Print_Area" localSheetId="9">'درآمد سپرده بانکی'!$A$1:$K$13</definedName>
    <definedName name="_xlnm.Print_Area" localSheetId="8">'درآمد سرمایه گذاری در اوراق به'!$A$1:$S$12</definedName>
    <definedName name="_xlnm.Print_Area" localSheetId="6">'درآمد سرمایه گذاری در سهام'!$A$1:$X$15</definedName>
    <definedName name="_xlnm.Print_Area" localSheetId="7">'درآمد سرمایه گذاری در صندوق'!$A$1:$X$14</definedName>
    <definedName name="_xlnm.Print_Area" localSheetId="13">'درآمد ناشی از تغییر قیمت اوراق'!$A$1:$S$19</definedName>
    <definedName name="_xlnm.Print_Area" localSheetId="12">'درآمد ناشی از فروش'!$A$1:$S$14</definedName>
    <definedName name="_xlnm.Print_Area" localSheetId="4">سپرده!$A$1:$M$16</definedName>
    <definedName name="_xlnm.Print_Area" localSheetId="1">سهام!$A$1:$AC$15</definedName>
    <definedName name="_xlnm.Print_Area" localSheetId="10">'سود اوراق بهادار'!$A$1:$U$12</definedName>
    <definedName name="_xlnm.Print_Area" localSheetId="11">'سود سپرده بانکی'!$A$1:$N$13</definedName>
    <definedName name="_xlnm.Print_Area" localSheetId="0">'صورت وضعیت'!$A$1:$C$25</definedName>
    <definedName name="_xlnm.Print_Area" localSheetId="2">'واحدهای صندوق'!$A$1:$AB$13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21" l="1"/>
  <c r="I13" i="19"/>
  <c r="J12" i="13"/>
  <c r="J9" i="13"/>
  <c r="F12" i="13"/>
  <c r="Q13" i="10"/>
  <c r="J10" i="11"/>
  <c r="J9" i="11"/>
  <c r="J8" i="11"/>
  <c r="J11" i="11"/>
  <c r="F10" i="8" s="1"/>
  <c r="J11" i="9"/>
  <c r="J13" i="10"/>
  <c r="J11" i="10"/>
  <c r="J10" i="10"/>
  <c r="F11" i="8"/>
  <c r="F9" i="8"/>
  <c r="F13" i="10"/>
  <c r="F11" i="11"/>
  <c r="J14" i="9"/>
  <c r="F8" i="8" s="1"/>
  <c r="F14" i="9"/>
  <c r="P14" i="9"/>
  <c r="U14" i="9"/>
  <c r="L15" i="7"/>
  <c r="F12" i="8" l="1"/>
</calcChain>
</file>

<file path=xl/sharedStrings.xml><?xml version="1.0" encoding="utf-8"?>
<sst xmlns="http://schemas.openxmlformats.org/spreadsheetml/2006/main" count="325" uniqueCount="113">
  <si>
    <t>صندوق سرمایه‌گذاری اختصاصی بازارگردانی گروه دی</t>
  </si>
  <si>
    <t>صورت وضعیت پرتفوی</t>
  </si>
  <si>
    <t>برای ماه منتهی به 1405/01/31</t>
  </si>
  <si>
    <t>-1</t>
  </si>
  <si>
    <t>سرمایه گذاری ها</t>
  </si>
  <si>
    <t>-1-1</t>
  </si>
  <si>
    <t>سرمایه گذاری در سهام و حق تقدم سهام</t>
  </si>
  <si>
    <t>1404/12/29</t>
  </si>
  <si>
    <t>تغییرات طی دوره</t>
  </si>
  <si>
    <t>1405/01/31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</si>
  <si>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</si>
  <si>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</si>
  <si>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</si>
  <si>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</si>
  <si>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</si>
  <si>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</si>
  <si>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</si>
  <si>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</si>
  <si>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</si>
  <si>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دی</t>
  </si>
  <si>
    <t>سرمایه‌گذاری‌بوعلی‌</t>
  </si>
  <si>
    <t>بیمه  دی</t>
  </si>
  <si>
    <t>تولید نیروی برق دماوند</t>
  </si>
  <si>
    <t>بیمه دانا</t>
  </si>
  <si>
    <t>جمع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</si>
  <si>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</si>
  <si>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</si>
  <si>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</si>
  <si>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</si>
  <si>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</si>
  <si>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</si>
  <si>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</si>
  <si>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</si>
  <si>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س.دی سهام-سهام</t>
  </si>
  <si>
    <t>صندوق س. کارا -د</t>
  </si>
  <si>
    <t>صندوق س سپر سرمایه بیدار- ثابت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</si>
  <si>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</si>
  <si>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</si>
  <si>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</si>
  <si>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</si>
  <si>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</si>
  <si>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</si>
  <si>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</si>
  <si>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</si>
  <si>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</si>
  <si>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عام دولت253-ش.خ070311</t>
  </si>
  <si>
    <t>بله</t>
  </si>
  <si>
    <t>1404/09/11</t>
  </si>
  <si>
    <t>1407/03/11</t>
  </si>
  <si>
    <t>مرابحه عام دولت268-ش.خ070521</t>
  </si>
  <si>
    <t>1404/11/21</t>
  </si>
  <si>
    <t>1407/05/21</t>
  </si>
  <si>
    <t>مرابحه عام دولت198-ش.خ060524</t>
  </si>
  <si>
    <t>1403/11/24</t>
  </si>
  <si>
    <t>1406/05/24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</si>
  <si>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</si>
  <si>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</si>
  <si>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</si>
  <si>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</si>
  <si>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</si>
  <si>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</si>
  <si>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دی وزرا</t>
  </si>
  <si>
    <t>سپرده کوتاه مدت بانک دی وزرا</t>
  </si>
  <si>
    <t>حساب جاری بانک دی پارک ساعی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</si>
  <si>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</si>
  <si>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</si>
  <si>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</si>
  <si>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</si>
  <si>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</si>
  <si>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</si>
  <si>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</si>
  <si>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</si>
  <si>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</si>
  <si>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</si>
  <si>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</si>
  <si>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</si>
  <si>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</si>
  <si>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</si>
  <si>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</si>
  <si>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</si>
  <si>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</si>
  <si>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</si>
  <si>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</si>
  <si>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</si>
  <si>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</si>
  <si>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</si>
  <si>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</si>
  <si>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</si>
  <si>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</si>
  <si>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</si>
  <si>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 زمرد کوروش-ثابت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</si>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</sst>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71" formatCode="_(* #,##0_);_(* \(#,##0\);_(* &quot;-&quot;??_);_(@_)"/>
    <numFmt numFmtId="180" formatCode="0.0"/>
  </numFmts>
  <fonts count="1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20"/>
      <color rgb="FF000000"/>
      <name val="B Nazanin"/>
      <charset val="178"/>
    </font>
    <font>
      <sz val="20"/>
      <color rgb="FF000000"/>
      <name val="Arial"/>
      <family val="2"/>
    </font>
    <font>
      <b/>
      <sz val="14"/>
      <color rgb="FF000000"/>
      <name val="B Nazanin"/>
      <charset val="178"/>
    </font>
    <font>
      <sz val="14"/>
      <color rgb="FF000000"/>
      <name val="Arial"/>
      <family val="2"/>
    </font>
    <font>
      <sz val="14"/>
      <color rgb="FF000000"/>
      <name val="B Nazanin"/>
      <charset val="178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FF0000"/>
      <name val="B Nazanin"/>
      <charset val="178"/>
    </font>
    <font>
      <b/>
      <sz val="14"/>
      <color rgb="FFFF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51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5" fillId="0" borderId="0" xfId="0" applyFont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3" fontId="5" fillId="0" borderId="4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top"/>
    </xf>
    <xf numFmtId="3" fontId="5" fillId="0" borderId="0" xfId="0" applyNumberFormat="1" applyFont="1" applyBorder="1" applyAlignment="1">
      <alignment horizontal="right" vertical="top"/>
    </xf>
    <xf numFmtId="3" fontId="5" fillId="0" borderId="0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3" fontId="5" fillId="0" borderId="2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top"/>
    </xf>
    <xf numFmtId="3" fontId="5" fillId="0" borderId="0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top"/>
    </xf>
    <xf numFmtId="2" fontId="5" fillId="0" borderId="0" xfId="0" applyNumberFormat="1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top"/>
    </xf>
    <xf numFmtId="0" fontId="12" fillId="0" borderId="0" xfId="0" applyFont="1" applyAlignment="1">
      <alignment horizontal="left"/>
    </xf>
    <xf numFmtId="3" fontId="9" fillId="0" borderId="5" xfId="0" applyNumberFormat="1" applyFont="1" applyBorder="1" applyAlignment="1">
      <alignment horizontal="right" vertical="top"/>
    </xf>
    <xf numFmtId="2" fontId="9" fillId="0" borderId="5" xfId="2" applyNumberFormat="1" applyFont="1" applyBorder="1" applyAlignment="1">
      <alignment horizontal="center" vertical="top"/>
    </xf>
    <xf numFmtId="3" fontId="9" fillId="0" borderId="0" xfId="0" applyNumberFormat="1" applyFont="1" applyBorder="1" applyAlignment="1">
      <alignment horizontal="right" vertical="top"/>
    </xf>
    <xf numFmtId="0" fontId="12" fillId="0" borderId="0" xfId="0" applyFont="1" applyBorder="1" applyAlignment="1">
      <alignment horizontal="left"/>
    </xf>
    <xf numFmtId="4" fontId="9" fillId="0" borderId="5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3" fontId="9" fillId="0" borderId="5" xfId="0" applyNumberFormat="1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4" fontId="9" fillId="0" borderId="5" xfId="0" applyNumberFormat="1" applyFont="1" applyBorder="1" applyAlignment="1">
      <alignment horizontal="center" vertical="top"/>
    </xf>
    <xf numFmtId="3" fontId="9" fillId="0" borderId="5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38" fontId="5" fillId="0" borderId="2" xfId="0" applyNumberFormat="1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top"/>
    </xf>
    <xf numFmtId="38" fontId="5" fillId="0" borderId="0" xfId="0" applyNumberFormat="1" applyFont="1" applyAlignment="1">
      <alignment horizontal="right" vertical="top"/>
    </xf>
    <xf numFmtId="38" fontId="5" fillId="0" borderId="4" xfId="0" applyNumberFormat="1" applyFont="1" applyBorder="1" applyAlignment="1">
      <alignment horizontal="right" vertical="top"/>
    </xf>
    <xf numFmtId="171" fontId="14" fillId="0" borderId="2" xfId="1" applyNumberFormat="1" applyFont="1" applyBorder="1" applyAlignment="1">
      <alignment horizontal="right" vertical="center"/>
    </xf>
    <xf numFmtId="171" fontId="14" fillId="0" borderId="0" xfId="1" applyNumberFormat="1" applyFont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38" fontId="5" fillId="0" borderId="0" xfId="0" applyNumberFormat="1" applyFont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171" fontId="14" fillId="0" borderId="0" xfId="1" applyNumberFormat="1" applyFont="1" applyAlignment="1">
      <alignment horizontal="center" vertical="center"/>
    </xf>
    <xf numFmtId="171" fontId="14" fillId="0" borderId="0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38" fontId="5" fillId="0" borderId="2" xfId="0" applyNumberFormat="1" applyFont="1" applyBorder="1" applyAlignment="1">
      <alignment vertical="center"/>
    </xf>
    <xf numFmtId="38" fontId="0" fillId="0" borderId="0" xfId="0" applyNumberFormat="1" applyAlignment="1">
      <alignment vertical="center"/>
    </xf>
    <xf numFmtId="38" fontId="5" fillId="0" borderId="0" xfId="0" applyNumberFormat="1" applyFont="1" applyAlignment="1">
      <alignment vertical="center"/>
    </xf>
    <xf numFmtId="38" fontId="5" fillId="0" borderId="4" xfId="0" applyNumberFormat="1" applyFont="1" applyBorder="1" applyAlignment="1">
      <alignment vertical="center"/>
    </xf>
    <xf numFmtId="38" fontId="5" fillId="0" borderId="4" xfId="0" applyNumberFormat="1" applyFont="1" applyBorder="1" applyAlignment="1">
      <alignment horizontal="center" vertical="center"/>
    </xf>
    <xf numFmtId="38" fontId="9" fillId="0" borderId="5" xfId="0" applyNumberFormat="1" applyFont="1" applyBorder="1" applyAlignment="1">
      <alignment horizontal="right" vertical="center"/>
    </xf>
    <xf numFmtId="38" fontId="12" fillId="0" borderId="0" xfId="0" applyNumberFormat="1" applyFont="1" applyAlignment="1">
      <alignment horizontal="right" vertical="center"/>
    </xf>
    <xf numFmtId="38" fontId="0" fillId="0" borderId="0" xfId="0" applyNumberFormat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38" fontId="5" fillId="0" borderId="4" xfId="0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right" vertical="center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0" borderId="4" xfId="0" applyNumberFormat="1" applyFont="1" applyBorder="1" applyAlignment="1">
      <alignment horizontal="center" vertical="center"/>
    </xf>
    <xf numFmtId="40" fontId="9" fillId="0" borderId="5" xfId="0" applyNumberFormat="1" applyFont="1" applyBorder="1" applyAlignment="1">
      <alignment horizontal="center" vertical="center"/>
    </xf>
    <xf numFmtId="38" fontId="9" fillId="0" borderId="5" xfId="0" applyNumberFormat="1" applyFont="1" applyBorder="1" applyAlignment="1">
      <alignment vertical="center"/>
    </xf>
    <xf numFmtId="38" fontId="12" fillId="0" borderId="0" xfId="0" applyNumberFormat="1" applyFont="1" applyAlignment="1">
      <alignment vertical="center"/>
    </xf>
    <xf numFmtId="38" fontId="9" fillId="0" borderId="5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171" fontId="15" fillId="0" borderId="5" xfId="1" applyNumberFormat="1" applyFont="1" applyBorder="1" applyAlignment="1">
      <alignment horizontal="center" vertical="center"/>
    </xf>
    <xf numFmtId="171" fontId="15" fillId="0" borderId="6" xfId="1" applyNumberFormat="1" applyFont="1" applyBorder="1" applyAlignment="1">
      <alignment horizontal="center" vertical="center"/>
    </xf>
    <xf numFmtId="38" fontId="9" fillId="0" borderId="5" xfId="0" applyNumberFormat="1" applyFont="1" applyBorder="1" applyAlignment="1">
      <alignment horizontal="right" vertical="top"/>
    </xf>
    <xf numFmtId="38" fontId="5" fillId="0" borderId="0" xfId="0" applyNumberFormat="1" applyFont="1" applyBorder="1" applyAlignment="1">
      <alignment vertical="center"/>
    </xf>
    <xf numFmtId="38" fontId="9" fillId="0" borderId="0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2" fontId="5" fillId="0" borderId="0" xfId="2" applyNumberFormat="1" applyFont="1" applyAlignment="1">
      <alignment horizontal="center" vertical="center"/>
    </xf>
    <xf numFmtId="180" fontId="5" fillId="0" borderId="0" xfId="2" applyNumberFormat="1" applyFont="1" applyAlignment="1">
      <alignment horizontal="center" vertical="center"/>
    </xf>
    <xf numFmtId="180" fontId="5" fillId="0" borderId="4" xfId="2" applyNumberFormat="1" applyFont="1" applyBorder="1" applyAlignment="1">
      <alignment horizontal="center" vertical="center"/>
    </xf>
    <xf numFmtId="1" fontId="5" fillId="0" borderId="2" xfId="2" applyNumberFormat="1" applyFont="1" applyBorder="1" applyAlignment="1">
      <alignment horizontal="center" vertical="center"/>
    </xf>
    <xf numFmtId="1" fontId="5" fillId="0" borderId="0" xfId="2" applyNumberFormat="1" applyFont="1" applyAlignment="1">
      <alignment horizontal="center" vertical="center"/>
    </xf>
    <xf numFmtId="1" fontId="5" fillId="0" borderId="4" xfId="2" applyNumberFormat="1" applyFont="1" applyBorder="1" applyAlignment="1">
      <alignment horizontal="center" vertical="center"/>
    </xf>
    <xf numFmtId="1" fontId="9" fillId="0" borderId="5" xfId="2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/>
    </xf>
    <xf numFmtId="38" fontId="0" fillId="0" borderId="0" xfId="0" applyNumberFormat="1" applyAlignment="1">
      <alignment horizontal="left"/>
    </xf>
    <xf numFmtId="38" fontId="5" fillId="0" borderId="2" xfId="0" applyNumberFormat="1" applyFont="1" applyBorder="1" applyAlignment="1">
      <alignment horizontal="right"/>
    </xf>
    <xf numFmtId="38" fontId="5" fillId="0" borderId="0" xfId="0" applyNumberFormat="1" applyFont="1" applyAlignment="1">
      <alignment horizontal="right"/>
    </xf>
    <xf numFmtId="38" fontId="5" fillId="0" borderId="0" xfId="0" applyNumberFormat="1" applyFont="1" applyAlignment="1">
      <alignment horizontal="right"/>
    </xf>
    <xf numFmtId="38" fontId="12" fillId="0" borderId="0" xfId="0" applyNumberFormat="1" applyFont="1" applyAlignment="1">
      <alignment horizontal="left" vertical="center"/>
    </xf>
    <xf numFmtId="38" fontId="9" fillId="0" borderId="5" xfId="0" applyNumberFormat="1" applyFont="1" applyBorder="1" applyAlignment="1">
      <alignment horizontal="right" vertical="center"/>
    </xf>
    <xf numFmtId="38" fontId="5" fillId="0" borderId="0" xfId="0" applyNumberFormat="1" applyFont="1" applyBorder="1" applyAlignment="1">
      <alignment horizontal="right"/>
    </xf>
    <xf numFmtId="38" fontId="0" fillId="0" borderId="0" xfId="0" applyNumberFormat="1" applyBorder="1" applyAlignment="1">
      <alignment horizontal="left"/>
    </xf>
    <xf numFmtId="38" fontId="5" fillId="0" borderId="0" xfId="0" applyNumberFormat="1" applyFont="1" applyBorder="1" applyAlignment="1">
      <alignment horizontal="center" vertical="center"/>
    </xf>
    <xf numFmtId="38" fontId="5" fillId="0" borderId="0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 vertical="center"/>
    </xf>
    <xf numFmtId="38" fontId="5" fillId="0" borderId="0" xfId="0" applyNumberFormat="1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2266950</xdr:colOff>
      <xdr:row>0</xdr:row>
      <xdr:rowOff>981075</xdr:rowOff>
    </xdr:from>
    <xdr:to>
      <xdr:col>2</xdr:col>
      <xdr:colOff>1705609</xdr:colOff>
      <xdr:row>1</xdr:row>
      <xdr:rowOff>1238250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516A3C-D00E-555F-3609-506237783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5244391" y="981075"/>
          <a:ext cx="7312659" cy="181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="60" zoomScaleNormal="100" workbookViewId="0">
      <selection activeCell="K17" sqref="K17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123.6" customHeight="1" x14ac:dyDescent="0.2">
      <c r="B1" s="14"/>
    </row>
    <row r="2" spans="1:3" ht="123.6" customHeight="1" x14ac:dyDescent="0.2">
      <c r="B2" s="14"/>
    </row>
    <row r="3" spans="1:3" s="24" customFormat="1" ht="37.5" customHeight="1" x14ac:dyDescent="0.35">
      <c r="A3" s="23" t="s">
        <v>0</v>
      </c>
      <c r="B3" s="23"/>
      <c r="C3" s="23"/>
    </row>
    <row r="4" spans="1:3" s="24" customFormat="1" ht="37.5" customHeight="1" x14ac:dyDescent="0.35">
      <c r="A4" s="23" t="s">
        <v>1</v>
      </c>
      <c r="B4" s="23"/>
      <c r="C4" s="23"/>
    </row>
    <row r="5" spans="1:3" s="24" customFormat="1" ht="37.5" customHeight="1" x14ac:dyDescent="0.35">
      <c r="A5" s="23" t="s">
        <v>2</v>
      </c>
      <c r="B5" s="23"/>
      <c r="C5" s="23"/>
    </row>
    <row r="6" spans="1:3" ht="7.35" customHeight="1" x14ac:dyDescent="0.2"/>
  </sheetData>
  <mergeCells count="4">
    <mergeCell ref="A3:C3"/>
    <mergeCell ref="A4:C4"/>
    <mergeCell ref="A5:C5"/>
    <mergeCell ref="B1:B2"/>
  </mergeCells>
  <pageMargins left="0.39" right="0.39" top="0.39" bottom="0.39" header="0" footer="0"/>
  <pageSetup scale="6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tabSelected="1" view="pageBreakPreview" zoomScaleNormal="100" zoomScaleSheetLayoutView="100" workbookViewId="0">
      <selection activeCell="H17" sqref="H17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30.140625" customWidth="1"/>
    <col min="5" max="5" width="1.28515625" customWidth="1"/>
    <col min="6" max="6" width="26.85546875" customWidth="1"/>
    <col min="7" max="7" width="1.28515625" customWidth="1"/>
    <col min="8" max="8" width="31.28515625" customWidth="1"/>
    <col min="9" max="9" width="1.28515625" customWidth="1"/>
    <col min="10" max="10" width="26.28515625" customWidth="1"/>
    <col min="11" max="11" width="0.28515625" customWidth="1"/>
  </cols>
  <sheetData>
    <row r="1" spans="1:10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1.75" customHeight="1" x14ac:dyDescent="0.2">
      <c r="A2" s="13" t="s">
        <v>64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14.45" customHeight="1" x14ac:dyDescent="0.2"/>
    <row r="5" spans="1:10" ht="30" customHeight="1" x14ac:dyDescent="0.2">
      <c r="A5" s="1" t="s">
        <v>95</v>
      </c>
      <c r="B5" s="15" t="s">
        <v>96</v>
      </c>
      <c r="C5" s="15"/>
      <c r="D5" s="15"/>
      <c r="E5" s="15"/>
      <c r="F5" s="15"/>
      <c r="G5" s="15"/>
      <c r="H5" s="15"/>
      <c r="I5" s="15"/>
      <c r="J5" s="15"/>
    </row>
    <row r="6" spans="1:10" s="55" customFormat="1" ht="43.5" customHeight="1" x14ac:dyDescent="0.6">
      <c r="D6" s="39" t="s">
        <v>81</v>
      </c>
      <c r="E6" s="39"/>
      <c r="F6" s="39"/>
      <c r="H6" s="39" t="s">
        <v>82</v>
      </c>
      <c r="I6" s="39"/>
      <c r="J6" s="39"/>
    </row>
    <row r="7" spans="1:10" s="55" customFormat="1" ht="43.5" customHeight="1" x14ac:dyDescent="0.6">
      <c r="A7" s="39" t="s">
        <v>97</v>
      </c>
      <c r="B7" s="39"/>
      <c r="D7" s="126" t="s">
        <v>98</v>
      </c>
      <c r="E7" s="56"/>
      <c r="F7" s="126" t="s">
        <v>99</v>
      </c>
      <c r="H7" s="126" t="s">
        <v>98</v>
      </c>
      <c r="I7" s="56"/>
      <c r="J7" s="126" t="s">
        <v>99</v>
      </c>
    </row>
    <row r="8" spans="1:10" ht="36.75" customHeight="1" x14ac:dyDescent="0.2">
      <c r="A8" s="18" t="s">
        <v>62</v>
      </c>
      <c r="B8" s="18"/>
      <c r="D8" s="6">
        <v>1289598467</v>
      </c>
      <c r="F8" s="130">
        <v>57</v>
      </c>
      <c r="H8" s="6">
        <v>1289598467</v>
      </c>
      <c r="J8" s="130">
        <v>57</v>
      </c>
    </row>
    <row r="9" spans="1:10" ht="30" customHeight="1" x14ac:dyDescent="0.2">
      <c r="A9" s="20" t="s">
        <v>62</v>
      </c>
      <c r="B9" s="20"/>
      <c r="D9" s="9">
        <v>1147938</v>
      </c>
      <c r="F9" s="127">
        <v>0</v>
      </c>
      <c r="H9" s="9">
        <v>1147938</v>
      </c>
      <c r="J9" s="127">
        <f>H9/H12</f>
        <v>5.0700086093660832E-4</v>
      </c>
    </row>
    <row r="10" spans="1:10" ht="30" customHeight="1" x14ac:dyDescent="0.2">
      <c r="A10" s="20" t="s">
        <v>62</v>
      </c>
      <c r="B10" s="20"/>
      <c r="D10" s="9">
        <v>893307679</v>
      </c>
      <c r="F10" s="128">
        <v>39.5</v>
      </c>
      <c r="H10" s="9">
        <v>893307679</v>
      </c>
      <c r="J10" s="131">
        <v>39</v>
      </c>
    </row>
    <row r="11" spans="1:10" ht="30" customHeight="1" x14ac:dyDescent="0.2">
      <c r="A11" s="22" t="s">
        <v>62</v>
      </c>
      <c r="B11" s="22"/>
      <c r="D11" s="12">
        <v>80119586</v>
      </c>
      <c r="F11" s="129">
        <v>3.5</v>
      </c>
      <c r="H11" s="12">
        <v>80119586</v>
      </c>
      <c r="J11" s="132">
        <v>4</v>
      </c>
    </row>
    <row r="12" spans="1:10" s="70" customFormat="1" ht="30" customHeight="1" x14ac:dyDescent="0.25">
      <c r="A12" s="36" t="s">
        <v>24</v>
      </c>
      <c r="B12" s="36"/>
      <c r="D12" s="71">
        <v>2264173670</v>
      </c>
      <c r="F12" s="133">
        <f>SUM(F8:F11)</f>
        <v>100</v>
      </c>
      <c r="H12" s="71">
        <v>2264173670</v>
      </c>
      <c r="J12" s="133">
        <f>SUM(J8:J11)</f>
        <v>100.00050700086094</v>
      </c>
    </row>
    <row r="13" spans="1:10" ht="30" customHeight="1" x14ac:dyDescent="0.2"/>
  </sheetData>
  <mergeCells count="12">
    <mergeCell ref="A12:B12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scale="8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2"/>
  <sheetViews>
    <sheetView rightToLeft="1" view="pageBreakPreview" zoomScaleNormal="100" zoomScaleSheetLayoutView="100" workbookViewId="0">
      <selection activeCell="R8" sqref="R8:R11"/>
    </sheetView>
  </sheetViews>
  <sheetFormatPr defaultRowHeight="12.75" x14ac:dyDescent="0.2"/>
  <cols>
    <col min="1" max="1" width="39" customWidth="1"/>
    <col min="2" max="2" width="1.28515625" customWidth="1"/>
    <col min="3" max="3" width="18.42578125" bestFit="1" customWidth="1"/>
    <col min="4" max="4" width="1.28515625" customWidth="1"/>
    <col min="5" max="5" width="15.85546875" customWidth="1"/>
    <col min="6" max="7" width="1.28515625" customWidth="1"/>
    <col min="8" max="8" width="22" bestFit="1" customWidth="1"/>
    <col min="9" max="9" width="1.28515625" customWidth="1"/>
    <col min="10" max="10" width="18.5703125" customWidth="1"/>
    <col min="11" max="11" width="1.28515625" customWidth="1"/>
    <col min="12" max="12" width="12.7109375" bestFit="1" customWidth="1"/>
    <col min="13" max="13" width="1.28515625" customWidth="1"/>
    <col min="14" max="14" width="17" bestFit="1" customWidth="1"/>
    <col min="15" max="15" width="1.28515625" customWidth="1"/>
    <col min="16" max="16" width="17" bestFit="1" customWidth="1"/>
    <col min="17" max="17" width="1.28515625" customWidth="1"/>
    <col min="18" max="18" width="12.7109375" bestFit="1" customWidth="1"/>
    <col min="19" max="19" width="1.28515625" customWidth="1"/>
    <col min="20" max="20" width="16.7109375" bestFit="1" customWidth="1"/>
    <col min="21" max="21" width="0.28515625" customWidth="1"/>
  </cols>
  <sheetData>
    <row r="1" spans="1:20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ht="21.75" customHeight="1" x14ac:dyDescent="0.2">
      <c r="A2" s="13" t="s">
        <v>64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ht="14.45" customHeight="1" x14ac:dyDescent="0.2"/>
    <row r="5" spans="1:20" ht="24.75" customHeight="1" x14ac:dyDescent="0.2">
      <c r="A5" s="15" t="s">
        <v>101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s="55" customFormat="1" ht="24.75" customHeight="1" x14ac:dyDescent="0.6">
      <c r="A6" s="39" t="s">
        <v>67</v>
      </c>
      <c r="J6" s="39" t="s">
        <v>81</v>
      </c>
      <c r="K6" s="39"/>
      <c r="L6" s="39"/>
      <c r="M6" s="39"/>
      <c r="N6" s="39"/>
      <c r="P6" s="39" t="s">
        <v>82</v>
      </c>
      <c r="Q6" s="39"/>
      <c r="R6" s="39"/>
      <c r="S6" s="39"/>
      <c r="T6" s="39"/>
    </row>
    <row r="7" spans="1:20" s="55" customFormat="1" ht="24.75" customHeight="1" x14ac:dyDescent="0.6">
      <c r="A7" s="39"/>
      <c r="C7" s="134" t="s">
        <v>102</v>
      </c>
      <c r="E7" s="135" t="s">
        <v>43</v>
      </c>
      <c r="F7" s="135"/>
      <c r="H7" s="134" t="s">
        <v>103</v>
      </c>
      <c r="J7" s="126" t="s">
        <v>104</v>
      </c>
      <c r="K7" s="56"/>
      <c r="L7" s="126" t="s">
        <v>100</v>
      </c>
      <c r="M7" s="56"/>
      <c r="N7" s="126" t="s">
        <v>105</v>
      </c>
      <c r="P7" s="126" t="s">
        <v>104</v>
      </c>
      <c r="Q7" s="56"/>
      <c r="R7" s="126" t="s">
        <v>100</v>
      </c>
      <c r="S7" s="56"/>
      <c r="T7" s="126" t="s">
        <v>105</v>
      </c>
    </row>
    <row r="8" spans="1:20" ht="24.75" customHeight="1" x14ac:dyDescent="0.2">
      <c r="A8" s="5" t="s">
        <v>49</v>
      </c>
      <c r="C8" s="3"/>
      <c r="E8" s="5" t="s">
        <v>51</v>
      </c>
      <c r="F8" s="3"/>
      <c r="H8" s="29">
        <v>23</v>
      </c>
      <c r="J8" s="6">
        <v>27802619817</v>
      </c>
      <c r="L8" s="29">
        <v>0</v>
      </c>
      <c r="N8" s="6">
        <v>27802619817</v>
      </c>
      <c r="P8" s="6">
        <v>38151300294</v>
      </c>
      <c r="R8" s="29">
        <v>0</v>
      </c>
      <c r="T8" s="6">
        <v>38151300294</v>
      </c>
    </row>
    <row r="9" spans="1:20" ht="24.75" customHeight="1" x14ac:dyDescent="0.2">
      <c r="A9" s="8" t="s">
        <v>45</v>
      </c>
      <c r="E9" s="8" t="s">
        <v>48</v>
      </c>
      <c r="H9" s="31">
        <v>23</v>
      </c>
      <c r="J9" s="9">
        <v>101789704</v>
      </c>
      <c r="L9" s="31">
        <v>0</v>
      </c>
      <c r="N9" s="9">
        <v>101789704</v>
      </c>
      <c r="P9" s="9">
        <v>193509819</v>
      </c>
      <c r="R9" s="31">
        <v>0</v>
      </c>
      <c r="T9" s="9">
        <v>193509819</v>
      </c>
    </row>
    <row r="10" spans="1:20" ht="24.75" customHeight="1" x14ac:dyDescent="0.2">
      <c r="A10" s="11" t="s">
        <v>52</v>
      </c>
      <c r="C10" s="26"/>
      <c r="E10" s="11" t="s">
        <v>54</v>
      </c>
      <c r="H10" s="32">
        <v>23</v>
      </c>
      <c r="J10" s="12">
        <v>15195996</v>
      </c>
      <c r="L10" s="35">
        <v>0</v>
      </c>
      <c r="N10" s="12">
        <v>15195996</v>
      </c>
      <c r="P10" s="12">
        <v>15195996</v>
      </c>
      <c r="R10" s="32">
        <v>0</v>
      </c>
      <c r="T10" s="12">
        <v>15195996</v>
      </c>
    </row>
    <row r="11" spans="1:20" s="70" customFormat="1" ht="24.75" customHeight="1" x14ac:dyDescent="0.25">
      <c r="A11" s="45" t="s">
        <v>24</v>
      </c>
      <c r="C11" s="73"/>
      <c r="E11" s="71"/>
      <c r="H11" s="71"/>
      <c r="J11" s="71">
        <v>27919605517</v>
      </c>
      <c r="L11" s="73"/>
      <c r="N11" s="71">
        <v>27919605517</v>
      </c>
      <c r="P11" s="71">
        <v>38360006109</v>
      </c>
      <c r="R11" s="82">
        <v>0</v>
      </c>
      <c r="T11" s="71">
        <v>38360006109</v>
      </c>
    </row>
    <row r="12" spans="1:20" ht="24.75" customHeight="1" x14ac:dyDescent="0.2"/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6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view="pageBreakPreview" zoomScaleNormal="100" zoomScaleSheetLayoutView="100" workbookViewId="0">
      <selection activeCell="G17" sqref="G17"/>
    </sheetView>
  </sheetViews>
  <sheetFormatPr defaultRowHeight="12.75" x14ac:dyDescent="0.2"/>
  <cols>
    <col min="1" max="1" width="39" customWidth="1"/>
    <col min="2" max="2" width="1.28515625" customWidth="1"/>
    <col min="3" max="3" width="16.140625" bestFit="1" customWidth="1"/>
    <col min="4" max="4" width="1.28515625" customWidth="1"/>
    <col min="5" max="5" width="12.7109375" bestFit="1" customWidth="1"/>
    <col min="6" max="6" width="1.28515625" customWidth="1"/>
    <col min="7" max="7" width="16.140625" bestFit="1" customWidth="1"/>
    <col min="8" max="8" width="1.28515625" customWidth="1"/>
    <col min="9" max="9" width="16.140625" bestFit="1" customWidth="1"/>
    <col min="10" max="10" width="1.28515625" customWidth="1"/>
    <col min="11" max="11" width="12.7109375" bestFit="1" customWidth="1"/>
    <col min="12" max="12" width="1.28515625" customWidth="1"/>
    <col min="13" max="13" width="16.140625" bestFit="1" customWidth="1"/>
    <col min="14" max="14" width="0.28515625" customWidth="1"/>
  </cols>
  <sheetData>
    <row r="1" spans="1:13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1.75" customHeight="1" x14ac:dyDescent="0.2">
      <c r="A2" s="13" t="s">
        <v>64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4.45" customHeight="1" x14ac:dyDescent="0.2"/>
    <row r="5" spans="1:13" ht="30" customHeight="1" x14ac:dyDescent="0.2">
      <c r="A5" s="15" t="s">
        <v>106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s="55" customFormat="1" ht="30" customHeight="1" x14ac:dyDescent="0.6">
      <c r="A6" s="39" t="s">
        <v>67</v>
      </c>
      <c r="C6" s="39" t="s">
        <v>81</v>
      </c>
      <c r="D6" s="39"/>
      <c r="E6" s="39"/>
      <c r="F6" s="39"/>
      <c r="G6" s="39"/>
      <c r="I6" s="39" t="s">
        <v>82</v>
      </c>
      <c r="J6" s="39"/>
      <c r="K6" s="39"/>
      <c r="L6" s="39"/>
      <c r="M6" s="39"/>
    </row>
    <row r="7" spans="1:13" s="55" customFormat="1" ht="30" customHeight="1" x14ac:dyDescent="0.6">
      <c r="A7" s="39"/>
      <c r="C7" s="126" t="s">
        <v>104</v>
      </c>
      <c r="D7" s="56"/>
      <c r="E7" s="126" t="s">
        <v>100</v>
      </c>
      <c r="F7" s="56"/>
      <c r="G7" s="126" t="s">
        <v>105</v>
      </c>
      <c r="I7" s="126" t="s">
        <v>104</v>
      </c>
      <c r="J7" s="56"/>
      <c r="K7" s="126" t="s">
        <v>100</v>
      </c>
      <c r="L7" s="56"/>
      <c r="M7" s="126" t="s">
        <v>105</v>
      </c>
    </row>
    <row r="8" spans="1:13" ht="30" customHeight="1" x14ac:dyDescent="0.2">
      <c r="A8" s="5" t="s">
        <v>62</v>
      </c>
      <c r="C8" s="54">
        <v>1289598467</v>
      </c>
      <c r="D8" s="48"/>
      <c r="E8" s="29">
        <v>0</v>
      </c>
      <c r="F8" s="48"/>
      <c r="G8" s="54">
        <v>1289598467</v>
      </c>
      <c r="H8" s="48"/>
      <c r="I8" s="54">
        <v>1289598467</v>
      </c>
      <c r="J8" s="48"/>
      <c r="K8" s="29">
        <v>0</v>
      </c>
      <c r="L8" s="48"/>
      <c r="M8" s="54">
        <v>1289598467</v>
      </c>
    </row>
    <row r="9" spans="1:13" ht="30" customHeight="1" x14ac:dyDescent="0.2">
      <c r="A9" s="8" t="s">
        <v>62</v>
      </c>
      <c r="C9" s="49">
        <v>1147938</v>
      </c>
      <c r="D9" s="48"/>
      <c r="E9" s="31">
        <v>0</v>
      </c>
      <c r="F9" s="48"/>
      <c r="G9" s="49">
        <v>1147938</v>
      </c>
      <c r="H9" s="48"/>
      <c r="I9" s="49">
        <v>1147938</v>
      </c>
      <c r="J9" s="48"/>
      <c r="K9" s="31">
        <v>0</v>
      </c>
      <c r="L9" s="48"/>
      <c r="M9" s="49">
        <v>1147938</v>
      </c>
    </row>
    <row r="10" spans="1:13" ht="30" customHeight="1" x14ac:dyDescent="0.2">
      <c r="A10" s="8" t="s">
        <v>62</v>
      </c>
      <c r="C10" s="49">
        <v>893307679</v>
      </c>
      <c r="D10" s="48"/>
      <c r="E10" s="31">
        <v>0</v>
      </c>
      <c r="F10" s="48"/>
      <c r="G10" s="49">
        <v>893307679</v>
      </c>
      <c r="H10" s="48"/>
      <c r="I10" s="49">
        <v>893307679</v>
      </c>
      <c r="J10" s="48"/>
      <c r="K10" s="31">
        <v>0</v>
      </c>
      <c r="L10" s="48"/>
      <c r="M10" s="49">
        <v>893307679</v>
      </c>
    </row>
    <row r="11" spans="1:13" ht="30" customHeight="1" x14ac:dyDescent="0.2">
      <c r="A11" s="11" t="s">
        <v>62</v>
      </c>
      <c r="C11" s="51">
        <v>80119586</v>
      </c>
      <c r="D11" s="48"/>
      <c r="E11" s="32">
        <v>0</v>
      </c>
      <c r="F11" s="48"/>
      <c r="G11" s="51">
        <v>80119586</v>
      </c>
      <c r="H11" s="48"/>
      <c r="I11" s="51">
        <v>80119586</v>
      </c>
      <c r="J11" s="48"/>
      <c r="K11" s="32">
        <v>0</v>
      </c>
      <c r="L11" s="48"/>
      <c r="M11" s="51">
        <v>80119586</v>
      </c>
    </row>
    <row r="12" spans="1:13" s="70" customFormat="1" ht="30" customHeight="1" x14ac:dyDescent="0.25">
      <c r="A12" s="45" t="s">
        <v>24</v>
      </c>
      <c r="C12" s="78">
        <v>2264173670</v>
      </c>
      <c r="D12" s="77"/>
      <c r="E12" s="82">
        <v>0</v>
      </c>
      <c r="F12" s="77"/>
      <c r="G12" s="78">
        <v>2264173670</v>
      </c>
      <c r="H12" s="77"/>
      <c r="I12" s="78">
        <v>2264173670</v>
      </c>
      <c r="J12" s="77"/>
      <c r="K12" s="82">
        <v>0</v>
      </c>
      <c r="L12" s="77"/>
      <c r="M12" s="78">
        <v>2264173670</v>
      </c>
    </row>
    <row r="13" spans="1:13" ht="30" customHeight="1" x14ac:dyDescent="0.2">
      <c r="E13" s="30"/>
    </row>
    <row r="14" spans="1:13" ht="30" customHeight="1" x14ac:dyDescent="0.2"/>
    <row r="15" spans="1:13" ht="30" customHeight="1" x14ac:dyDescent="0.2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6"/>
  <sheetViews>
    <sheetView rightToLeft="1" view="pageBreakPreview" zoomScaleNormal="100" zoomScaleSheetLayoutView="100" workbookViewId="0">
      <selection activeCell="A12" sqref="A12:XFD12"/>
    </sheetView>
  </sheetViews>
  <sheetFormatPr defaultRowHeight="12.75" x14ac:dyDescent="0.2"/>
  <cols>
    <col min="1" max="1" width="40.28515625" customWidth="1"/>
    <col min="2" max="2" width="1.28515625" customWidth="1"/>
    <col min="3" max="3" width="12.5703125" bestFit="1" customWidth="1"/>
    <col min="4" max="4" width="1.28515625" customWidth="1"/>
    <col min="5" max="5" width="22.28515625" bestFit="1" customWidth="1"/>
    <col min="6" max="6" width="1.28515625" customWidth="1"/>
    <col min="7" max="7" width="21.5703125" bestFit="1" customWidth="1"/>
    <col min="8" max="8" width="1.28515625" customWidth="1"/>
    <col min="9" max="9" width="25.7109375" bestFit="1" customWidth="1"/>
    <col min="10" max="10" width="1.28515625" customWidth="1"/>
    <col min="11" max="11" width="14.42578125" customWidth="1"/>
    <col min="12" max="12" width="1.28515625" customWidth="1"/>
    <col min="13" max="13" width="22.28515625" bestFit="1" customWidth="1"/>
    <col min="14" max="14" width="1.28515625" customWidth="1"/>
    <col min="15" max="15" width="21.28515625" bestFit="1" customWidth="1"/>
    <col min="16" max="16" width="1.28515625" customWidth="1"/>
    <col min="17" max="17" width="25.7109375" customWidth="1"/>
    <col min="18" max="18" width="1.28515625" customWidth="1"/>
    <col min="19" max="19" width="0.28515625" customWidth="1"/>
  </cols>
  <sheetData>
    <row r="1" spans="1:18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8" ht="21.75" customHeight="1" x14ac:dyDescent="0.2">
      <c r="A2" s="13" t="s">
        <v>64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4.45" customHeight="1" x14ac:dyDescent="0.2"/>
    <row r="5" spans="1:18" ht="28.5" customHeight="1" x14ac:dyDescent="0.2">
      <c r="A5" s="15" t="s">
        <v>107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s="55" customFormat="1" ht="28.5" customHeight="1" x14ac:dyDescent="0.6">
      <c r="A6" s="39" t="s">
        <v>67</v>
      </c>
      <c r="C6" s="39" t="s">
        <v>81</v>
      </c>
      <c r="D6" s="39"/>
      <c r="E6" s="39"/>
      <c r="F6" s="39"/>
      <c r="G6" s="39"/>
      <c r="H6" s="39"/>
      <c r="I6" s="39"/>
      <c r="K6" s="39" t="s">
        <v>82</v>
      </c>
      <c r="L6" s="39"/>
      <c r="M6" s="39"/>
      <c r="N6" s="39"/>
      <c r="O6" s="39"/>
      <c r="P6" s="39"/>
      <c r="Q6" s="39"/>
      <c r="R6" s="39"/>
    </row>
    <row r="7" spans="1:18" s="55" customFormat="1" ht="28.5" customHeight="1" x14ac:dyDescent="0.6">
      <c r="A7" s="39"/>
      <c r="C7" s="126" t="s">
        <v>13</v>
      </c>
      <c r="D7" s="56"/>
      <c r="E7" s="126" t="s">
        <v>108</v>
      </c>
      <c r="F7" s="56"/>
      <c r="G7" s="126" t="s">
        <v>109</v>
      </c>
      <c r="H7" s="56"/>
      <c r="I7" s="126" t="s">
        <v>110</v>
      </c>
      <c r="K7" s="126" t="s">
        <v>13</v>
      </c>
      <c r="L7" s="56"/>
      <c r="M7" s="126" t="s">
        <v>108</v>
      </c>
      <c r="N7" s="56"/>
      <c r="O7" s="126" t="s">
        <v>109</v>
      </c>
      <c r="P7" s="56"/>
      <c r="Q7" s="136" t="s">
        <v>110</v>
      </c>
      <c r="R7" s="136"/>
    </row>
    <row r="8" spans="1:18" ht="28.5" customHeight="1" x14ac:dyDescent="0.2">
      <c r="A8" s="5" t="s">
        <v>90</v>
      </c>
      <c r="C8" s="29">
        <v>0</v>
      </c>
      <c r="D8" s="30"/>
      <c r="E8" s="29">
        <v>0</v>
      </c>
      <c r="F8" s="30"/>
      <c r="G8" s="29">
        <v>0</v>
      </c>
      <c r="H8" s="30"/>
      <c r="I8" s="29">
        <v>0</v>
      </c>
      <c r="J8" s="48"/>
      <c r="K8" s="54">
        <v>10850743</v>
      </c>
      <c r="L8" s="48"/>
      <c r="M8" s="54">
        <v>164338984851</v>
      </c>
      <c r="N8" s="48"/>
      <c r="O8" s="54">
        <v>161063268817</v>
      </c>
      <c r="P8" s="48"/>
      <c r="Q8" s="57">
        <v>3275716034</v>
      </c>
      <c r="R8" s="57"/>
    </row>
    <row r="9" spans="1:18" ht="28.5" customHeight="1" x14ac:dyDescent="0.2">
      <c r="A9" s="8" t="s">
        <v>34</v>
      </c>
      <c r="C9" s="31">
        <v>0</v>
      </c>
      <c r="D9" s="30"/>
      <c r="E9" s="31">
        <v>0</v>
      </c>
      <c r="F9" s="30"/>
      <c r="G9" s="31">
        <v>0</v>
      </c>
      <c r="H9" s="30"/>
      <c r="I9" s="31">
        <v>0</v>
      </c>
      <c r="J9" s="48"/>
      <c r="K9" s="49">
        <v>2736187</v>
      </c>
      <c r="L9" s="48"/>
      <c r="M9" s="49">
        <v>84160982183</v>
      </c>
      <c r="N9" s="48"/>
      <c r="O9" s="49">
        <v>83532337068</v>
      </c>
      <c r="P9" s="48"/>
      <c r="Q9" s="47">
        <v>628645115</v>
      </c>
      <c r="R9" s="47"/>
    </row>
    <row r="10" spans="1:18" ht="28.5" customHeight="1" x14ac:dyDescent="0.2">
      <c r="A10" s="8" t="s">
        <v>35</v>
      </c>
      <c r="C10" s="31">
        <v>0</v>
      </c>
      <c r="D10" s="30"/>
      <c r="E10" s="31">
        <v>0</v>
      </c>
      <c r="F10" s="30"/>
      <c r="G10" s="31">
        <v>0</v>
      </c>
      <c r="H10" s="30"/>
      <c r="I10" s="31">
        <v>0</v>
      </c>
      <c r="J10" s="48"/>
      <c r="K10" s="49">
        <v>115529612</v>
      </c>
      <c r="L10" s="48"/>
      <c r="M10" s="49">
        <v>4578944477657</v>
      </c>
      <c r="N10" s="48"/>
      <c r="O10" s="49">
        <v>4470964122776</v>
      </c>
      <c r="P10" s="48"/>
      <c r="Q10" s="47">
        <v>107980354881</v>
      </c>
      <c r="R10" s="47"/>
    </row>
    <row r="11" spans="1:18" ht="28.5" customHeight="1" x14ac:dyDescent="0.2">
      <c r="A11" s="8" t="s">
        <v>33</v>
      </c>
      <c r="C11" s="31">
        <v>0</v>
      </c>
      <c r="D11" s="30"/>
      <c r="E11" s="31">
        <v>0</v>
      </c>
      <c r="F11" s="30"/>
      <c r="G11" s="31">
        <v>0</v>
      </c>
      <c r="H11" s="30"/>
      <c r="I11" s="31">
        <v>0</v>
      </c>
      <c r="J11" s="48"/>
      <c r="K11" s="49">
        <v>7454</v>
      </c>
      <c r="L11" s="48"/>
      <c r="M11" s="49">
        <v>97625097</v>
      </c>
      <c r="N11" s="48"/>
      <c r="O11" s="49">
        <v>100428599</v>
      </c>
      <c r="P11" s="48"/>
      <c r="Q11" s="47">
        <v>-2803502</v>
      </c>
      <c r="R11" s="47"/>
    </row>
    <row r="12" spans="1:18" ht="28.5" customHeight="1" x14ac:dyDescent="0.2">
      <c r="A12" s="11" t="s">
        <v>49</v>
      </c>
      <c r="C12" s="58">
        <v>5883218</v>
      </c>
      <c r="D12" s="48"/>
      <c r="E12" s="51">
        <v>4630787373025</v>
      </c>
      <c r="F12" s="48"/>
      <c r="G12" s="51">
        <v>4620749424152</v>
      </c>
      <c r="H12" s="48"/>
      <c r="I12" s="51">
        <v>10519785448</v>
      </c>
      <c r="J12" s="48"/>
      <c r="K12" s="58">
        <v>5883218</v>
      </c>
      <c r="L12" s="48"/>
      <c r="M12" s="51">
        <v>4630787373025</v>
      </c>
      <c r="N12" s="48"/>
      <c r="O12" s="51">
        <v>4620749424152</v>
      </c>
      <c r="P12" s="48"/>
      <c r="Q12" s="50">
        <v>10037948873</v>
      </c>
      <c r="R12" s="50"/>
    </row>
    <row r="13" spans="1:18" s="70" customFormat="1" ht="28.5" customHeight="1" x14ac:dyDescent="0.25">
      <c r="A13" s="45" t="s">
        <v>24</v>
      </c>
      <c r="C13" s="79"/>
      <c r="D13" s="77"/>
      <c r="E13" s="78">
        <v>4630787373025</v>
      </c>
      <c r="F13" s="77"/>
      <c r="G13" s="78">
        <v>4620749424152</v>
      </c>
      <c r="H13" s="77"/>
      <c r="I13" s="78">
        <f>SUM(I8:I12)</f>
        <v>10519785448</v>
      </c>
      <c r="J13" s="77"/>
      <c r="K13" s="79"/>
      <c r="L13" s="77"/>
      <c r="M13" s="78">
        <v>9458329442813</v>
      </c>
      <c r="N13" s="77"/>
      <c r="O13" s="78">
        <v>9336409581412</v>
      </c>
      <c r="P13" s="77"/>
      <c r="Q13" s="137">
        <v>121919861401</v>
      </c>
      <c r="R13" s="137"/>
    </row>
    <row r="14" spans="1:18" ht="28.5" customHeight="1" x14ac:dyDescent="0.2"/>
    <row r="15" spans="1:18" ht="28.5" customHeight="1" x14ac:dyDescent="0.2"/>
    <row r="16" spans="1:18" ht="28.5" customHeight="1" x14ac:dyDescent="0.2"/>
  </sheetData>
  <mergeCells count="14">
    <mergeCell ref="Q13:R13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1"/>
  <sheetViews>
    <sheetView rightToLeft="1" workbookViewId="0">
      <selection activeCell="I21" sqref="I21"/>
    </sheetView>
  </sheetViews>
  <sheetFormatPr defaultRowHeight="12.75" x14ac:dyDescent="0.2"/>
  <cols>
    <col min="1" max="1" width="40.28515625" customWidth="1"/>
    <col min="2" max="2" width="1.28515625" customWidth="1"/>
    <col min="3" max="3" width="19.28515625" bestFit="1" customWidth="1"/>
    <col min="4" max="4" width="1.28515625" customWidth="1"/>
    <col min="5" max="5" width="22.7109375" bestFit="1" customWidth="1"/>
    <col min="6" max="6" width="1.28515625" customWidth="1"/>
    <col min="7" max="7" width="24.42578125" bestFit="1" customWidth="1"/>
    <col min="8" max="8" width="1.28515625" customWidth="1"/>
    <col min="9" max="9" width="35.42578125" customWidth="1"/>
    <col min="10" max="10" width="1.28515625" customWidth="1"/>
    <col min="11" max="11" width="19.28515625" bestFit="1" customWidth="1"/>
    <col min="12" max="12" width="1.28515625" customWidth="1"/>
    <col min="13" max="13" width="22.7109375" bestFit="1" customWidth="1"/>
    <col min="14" max="14" width="1.28515625" customWidth="1"/>
    <col min="15" max="15" width="22.7109375" bestFit="1" customWidth="1"/>
    <col min="16" max="16" width="1.28515625" customWidth="1"/>
    <col min="17" max="17" width="31.85546875" customWidth="1"/>
    <col min="18" max="18" width="1.28515625" customWidth="1"/>
    <col min="19" max="19" width="0.28515625" customWidth="1"/>
  </cols>
  <sheetData>
    <row r="1" spans="1:18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8" ht="21.75" customHeight="1" x14ac:dyDescent="0.2">
      <c r="A2" s="13" t="s">
        <v>64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4.45" customHeight="1" x14ac:dyDescent="0.2"/>
    <row r="5" spans="1:18" ht="34.5" customHeight="1" x14ac:dyDescent="0.2">
      <c r="A5" s="15" t="s">
        <v>111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s="38" customFormat="1" ht="34.5" customHeight="1" x14ac:dyDescent="0.55000000000000004">
      <c r="A6" s="39" t="s">
        <v>67</v>
      </c>
      <c r="C6" s="39" t="s">
        <v>81</v>
      </c>
      <c r="D6" s="39"/>
      <c r="E6" s="39"/>
      <c r="F6" s="39"/>
      <c r="G6" s="39"/>
      <c r="H6" s="39"/>
      <c r="I6" s="39"/>
      <c r="K6" s="39" t="s">
        <v>82</v>
      </c>
      <c r="L6" s="39"/>
      <c r="M6" s="39"/>
      <c r="N6" s="39"/>
      <c r="O6" s="39"/>
      <c r="P6" s="39"/>
      <c r="Q6" s="39"/>
      <c r="R6" s="39"/>
    </row>
    <row r="7" spans="1:18" s="38" customFormat="1" ht="34.5" customHeight="1" x14ac:dyDescent="0.55000000000000004">
      <c r="A7" s="39"/>
      <c r="C7" s="126" t="s">
        <v>13</v>
      </c>
      <c r="D7" s="40"/>
      <c r="E7" s="126" t="s">
        <v>15</v>
      </c>
      <c r="F7" s="40"/>
      <c r="G7" s="126" t="s">
        <v>109</v>
      </c>
      <c r="H7" s="40"/>
      <c r="I7" s="126" t="s">
        <v>112</v>
      </c>
      <c r="K7" s="126" t="s">
        <v>13</v>
      </c>
      <c r="L7" s="40"/>
      <c r="M7" s="126" t="s">
        <v>15</v>
      </c>
      <c r="N7" s="40"/>
      <c r="O7" s="126" t="s">
        <v>109</v>
      </c>
      <c r="P7" s="40"/>
      <c r="Q7" s="136" t="s">
        <v>112</v>
      </c>
      <c r="R7" s="136"/>
    </row>
    <row r="8" spans="1:18" ht="34.5" customHeight="1" x14ac:dyDescent="0.45">
      <c r="A8" s="5" t="s">
        <v>34</v>
      </c>
      <c r="C8" s="138">
        <v>14507000</v>
      </c>
      <c r="D8" s="139"/>
      <c r="E8" s="138">
        <v>467098164014</v>
      </c>
      <c r="F8" s="139"/>
      <c r="G8" s="138">
        <v>460123756263</v>
      </c>
      <c r="H8" s="139"/>
      <c r="I8" s="138">
        <v>6974407750</v>
      </c>
      <c r="J8" s="139"/>
      <c r="K8" s="138">
        <v>14507000</v>
      </c>
      <c r="L8" s="139"/>
      <c r="M8" s="138">
        <v>467098164014</v>
      </c>
      <c r="N8" s="139"/>
      <c r="O8" s="138">
        <v>460123756263</v>
      </c>
      <c r="P8" s="139"/>
      <c r="Q8" s="140">
        <v>6974407751</v>
      </c>
      <c r="R8" s="140"/>
    </row>
    <row r="9" spans="1:18" ht="34.5" customHeight="1" x14ac:dyDescent="0.45">
      <c r="A9" s="8" t="s">
        <v>33</v>
      </c>
      <c r="C9" s="141">
        <v>21737267</v>
      </c>
      <c r="D9" s="139"/>
      <c r="E9" s="141">
        <v>288646753482</v>
      </c>
      <c r="F9" s="139"/>
      <c r="G9" s="141">
        <v>288646753482</v>
      </c>
      <c r="H9" s="139"/>
      <c r="I9" s="96">
        <v>0</v>
      </c>
      <c r="J9" s="139"/>
      <c r="K9" s="141">
        <v>21737267</v>
      </c>
      <c r="L9" s="139"/>
      <c r="M9" s="141">
        <v>288646753482</v>
      </c>
      <c r="N9" s="139"/>
      <c r="O9" s="141">
        <v>292868700211</v>
      </c>
      <c r="P9" s="139"/>
      <c r="Q9" s="142">
        <v>-4221946728</v>
      </c>
      <c r="R9" s="142"/>
    </row>
    <row r="10" spans="1:18" ht="34.5" customHeight="1" x14ac:dyDescent="0.45">
      <c r="A10" s="8" t="s">
        <v>23</v>
      </c>
      <c r="C10" s="141">
        <v>2337199335</v>
      </c>
      <c r="D10" s="139"/>
      <c r="E10" s="141">
        <v>3841770939466</v>
      </c>
      <c r="F10" s="139"/>
      <c r="G10" s="141">
        <v>3841770939466</v>
      </c>
      <c r="H10" s="139"/>
      <c r="I10" s="96">
        <v>0</v>
      </c>
      <c r="J10" s="139"/>
      <c r="K10" s="141">
        <v>2337199335</v>
      </c>
      <c r="L10" s="139"/>
      <c r="M10" s="141">
        <v>3841770939466</v>
      </c>
      <c r="N10" s="139"/>
      <c r="O10" s="141">
        <v>4237094346750</v>
      </c>
      <c r="P10" s="139"/>
      <c r="Q10" s="142">
        <v>-395323407283</v>
      </c>
      <c r="R10" s="142"/>
    </row>
    <row r="11" spans="1:18" ht="34.5" customHeight="1" x14ac:dyDescent="0.45">
      <c r="A11" s="8" t="s">
        <v>20</v>
      </c>
      <c r="C11" s="141">
        <v>1130433426</v>
      </c>
      <c r="D11" s="139"/>
      <c r="E11" s="141">
        <v>2339348368250</v>
      </c>
      <c r="F11" s="139"/>
      <c r="G11" s="141">
        <v>2339348368250</v>
      </c>
      <c r="H11" s="139"/>
      <c r="I11" s="96">
        <v>0</v>
      </c>
      <c r="J11" s="139"/>
      <c r="K11" s="141">
        <v>1130433426</v>
      </c>
      <c r="L11" s="139"/>
      <c r="M11" s="141">
        <v>2339348368250</v>
      </c>
      <c r="N11" s="139"/>
      <c r="O11" s="141">
        <v>2364180273278</v>
      </c>
      <c r="P11" s="139"/>
      <c r="Q11" s="142">
        <v>-24831905027</v>
      </c>
      <c r="R11" s="142"/>
    </row>
    <row r="12" spans="1:18" ht="34.5" customHeight="1" x14ac:dyDescent="0.45">
      <c r="A12" s="8" t="s">
        <v>19</v>
      </c>
      <c r="C12" s="141">
        <v>13395504225</v>
      </c>
      <c r="D12" s="139"/>
      <c r="E12" s="141">
        <v>12113717895819</v>
      </c>
      <c r="F12" s="139"/>
      <c r="G12" s="141">
        <v>12113717895838</v>
      </c>
      <c r="H12" s="139"/>
      <c r="I12" s="141">
        <v>-19</v>
      </c>
      <c r="J12" s="139"/>
      <c r="K12" s="141">
        <v>13395504225</v>
      </c>
      <c r="L12" s="139"/>
      <c r="M12" s="141">
        <v>12113717895819</v>
      </c>
      <c r="N12" s="139"/>
      <c r="O12" s="141">
        <v>12113717895845</v>
      </c>
      <c r="P12" s="139"/>
      <c r="Q12" s="142">
        <v>-26</v>
      </c>
      <c r="R12" s="142"/>
    </row>
    <row r="13" spans="1:18" ht="34.5" customHeight="1" x14ac:dyDescent="0.45">
      <c r="A13" s="8" t="s">
        <v>35</v>
      </c>
      <c r="C13" s="141">
        <v>119500000</v>
      </c>
      <c r="D13" s="139"/>
      <c r="E13" s="141">
        <v>4879774919218</v>
      </c>
      <c r="F13" s="139"/>
      <c r="G13" s="141">
        <v>4781403992697</v>
      </c>
      <c r="H13" s="139"/>
      <c r="I13" s="141">
        <v>98370926520</v>
      </c>
      <c r="J13" s="139"/>
      <c r="K13" s="141">
        <v>119500000</v>
      </c>
      <c r="L13" s="139"/>
      <c r="M13" s="141">
        <v>4879774919218</v>
      </c>
      <c r="N13" s="139"/>
      <c r="O13" s="141">
        <v>4781403992697</v>
      </c>
      <c r="P13" s="139"/>
      <c r="Q13" s="142">
        <v>98370926521</v>
      </c>
      <c r="R13" s="142"/>
    </row>
    <row r="14" spans="1:18" ht="34.5" customHeight="1" x14ac:dyDescent="0.45">
      <c r="A14" s="8" t="s">
        <v>22</v>
      </c>
      <c r="C14" s="141">
        <v>522059570</v>
      </c>
      <c r="D14" s="139"/>
      <c r="E14" s="141">
        <v>4173302437814</v>
      </c>
      <c r="F14" s="139"/>
      <c r="G14" s="141">
        <v>4173302437814</v>
      </c>
      <c r="H14" s="139"/>
      <c r="I14" s="96">
        <v>0</v>
      </c>
      <c r="J14" s="139"/>
      <c r="K14" s="141">
        <v>522059570</v>
      </c>
      <c r="L14" s="139"/>
      <c r="M14" s="141">
        <v>4173302437814</v>
      </c>
      <c r="N14" s="139"/>
      <c r="O14" s="141">
        <v>4219545924940</v>
      </c>
      <c r="P14" s="139"/>
      <c r="Q14" s="142">
        <v>-46243487125</v>
      </c>
      <c r="R14" s="142"/>
    </row>
    <row r="15" spans="1:18" ht="34.5" customHeight="1" x14ac:dyDescent="0.45">
      <c r="A15" s="8" t="s">
        <v>21</v>
      </c>
      <c r="C15" s="141">
        <v>417306663</v>
      </c>
      <c r="D15" s="139"/>
      <c r="E15" s="141">
        <v>1737178298393</v>
      </c>
      <c r="F15" s="139"/>
      <c r="G15" s="141">
        <v>1737178298393</v>
      </c>
      <c r="H15" s="139"/>
      <c r="I15" s="96">
        <v>0</v>
      </c>
      <c r="J15" s="139"/>
      <c r="K15" s="141">
        <v>417306663</v>
      </c>
      <c r="L15" s="139"/>
      <c r="M15" s="141">
        <v>1737178298393</v>
      </c>
      <c r="N15" s="139"/>
      <c r="O15" s="141">
        <v>1757726185967</v>
      </c>
      <c r="P15" s="139"/>
      <c r="Q15" s="142">
        <v>-20547887573</v>
      </c>
      <c r="R15" s="142"/>
    </row>
    <row r="16" spans="1:18" ht="34.5" customHeight="1" x14ac:dyDescent="0.45">
      <c r="A16" s="25" t="s">
        <v>45</v>
      </c>
      <c r="B16" s="26"/>
      <c r="C16" s="145">
        <v>5000</v>
      </c>
      <c r="D16" s="146"/>
      <c r="E16" s="145">
        <v>3968121025</v>
      </c>
      <c r="F16" s="146"/>
      <c r="G16" s="145">
        <v>3968121025</v>
      </c>
      <c r="H16" s="146"/>
      <c r="I16" s="147">
        <v>0</v>
      </c>
      <c r="J16" s="146"/>
      <c r="K16" s="145">
        <v>5000</v>
      </c>
      <c r="L16" s="146"/>
      <c r="M16" s="145">
        <v>3968121025</v>
      </c>
      <c r="N16" s="146"/>
      <c r="O16" s="145">
        <v>4002096375</v>
      </c>
      <c r="P16" s="146"/>
      <c r="Q16" s="148">
        <v>-33975349</v>
      </c>
      <c r="R16" s="148"/>
    </row>
    <row r="17" spans="1:18" ht="34.5" customHeight="1" x14ac:dyDescent="0.45">
      <c r="A17" s="25" t="s">
        <v>52</v>
      </c>
      <c r="B17" s="26"/>
      <c r="C17" s="145">
        <v>5000</v>
      </c>
      <c r="D17" s="146"/>
      <c r="E17" s="145">
        <v>4349344437</v>
      </c>
      <c r="F17" s="146"/>
      <c r="G17" s="145">
        <v>4387328508</v>
      </c>
      <c r="H17" s="146"/>
      <c r="I17" s="145">
        <v>-37984071</v>
      </c>
      <c r="J17" s="146"/>
      <c r="K17" s="145">
        <v>5000</v>
      </c>
      <c r="L17" s="146"/>
      <c r="M17" s="145">
        <v>4349344437</v>
      </c>
      <c r="N17" s="146"/>
      <c r="O17" s="145">
        <v>4387328508</v>
      </c>
      <c r="P17" s="146"/>
      <c r="Q17" s="148">
        <v>-37984070</v>
      </c>
      <c r="R17" s="148"/>
    </row>
    <row r="18" spans="1:18" s="100" customFormat="1" ht="33.75" customHeight="1" x14ac:dyDescent="0.2">
      <c r="A18" s="149" t="s">
        <v>49</v>
      </c>
      <c r="C18" s="58">
        <v>5883218</v>
      </c>
      <c r="E18" s="51">
        <v>4630787373025</v>
      </c>
      <c r="G18" s="51">
        <v>4620749424152</v>
      </c>
      <c r="I18" s="51">
        <v>3831526219</v>
      </c>
      <c r="K18" s="58">
        <v>5883218</v>
      </c>
      <c r="M18" s="51">
        <v>4616917897935</v>
      </c>
      <c r="O18" s="51">
        <v>4620749424152</v>
      </c>
      <c r="Q18" s="150">
        <v>-3832526216</v>
      </c>
      <c r="R18" s="150"/>
    </row>
    <row r="19" spans="1:18" s="77" customFormat="1" ht="34.5" customHeight="1" x14ac:dyDescent="0.2">
      <c r="A19" s="45" t="s">
        <v>24</v>
      </c>
      <c r="C19" s="107">
        <v>17958257486</v>
      </c>
      <c r="D19" s="143"/>
      <c r="E19" s="107">
        <v>29849155241918</v>
      </c>
      <c r="F19" s="143"/>
      <c r="G19" s="107">
        <v>29743847891736</v>
      </c>
      <c r="H19" s="143"/>
      <c r="I19" s="107">
        <f>SUM(I8:I18)</f>
        <v>109138876399</v>
      </c>
      <c r="J19" s="143"/>
      <c r="K19" s="107">
        <v>17958257486</v>
      </c>
      <c r="L19" s="143"/>
      <c r="M19" s="107">
        <v>29849155241918</v>
      </c>
      <c r="N19" s="143"/>
      <c r="O19" s="107">
        <v>30235050500834</v>
      </c>
      <c r="P19" s="143"/>
      <c r="Q19" s="144">
        <v>-385895258908</v>
      </c>
      <c r="R19" s="144"/>
    </row>
    <row r="20" spans="1:18" ht="34.5" customHeight="1" x14ac:dyDescent="0.2"/>
    <row r="21" spans="1:18" ht="34.5" customHeight="1" x14ac:dyDescent="0.2"/>
  </sheetData>
  <mergeCells count="20">
    <mergeCell ref="Q19:R19"/>
    <mergeCell ref="Q18:R18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5"/>
  <sheetViews>
    <sheetView rightToLeft="1" view="pageBreakPreview" zoomScaleNormal="100" zoomScaleSheetLayoutView="100" workbookViewId="0">
      <selection activeCell="A9" sqref="A9:C12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5" bestFit="1" customWidth="1"/>
    <col min="7" max="7" width="1.28515625" customWidth="1"/>
    <col min="8" max="8" width="23.140625" bestFit="1" customWidth="1"/>
    <col min="9" max="9" width="1.28515625" customWidth="1"/>
    <col min="10" max="10" width="22.85546875" bestFit="1" customWidth="1"/>
    <col min="11" max="11" width="1.28515625" customWidth="1"/>
    <col min="12" max="12" width="6.28515625" customWidth="1"/>
    <col min="13" max="13" width="1.28515625" customWidth="1"/>
    <col min="14" max="14" width="14.85546875" bestFit="1" customWidth="1"/>
    <col min="15" max="15" width="1.28515625" customWidth="1"/>
    <col min="16" max="16" width="6.28515625" bestFit="1" customWidth="1"/>
    <col min="17" max="17" width="1.28515625" customWidth="1"/>
    <col min="18" max="18" width="12" bestFit="1" customWidth="1"/>
    <col min="19" max="19" width="1.28515625" customWidth="1"/>
    <col min="20" max="20" width="15" bestFit="1" customWidth="1"/>
    <col min="21" max="21" width="1.28515625" customWidth="1"/>
    <col min="22" max="22" width="16.140625" bestFit="1" customWidth="1"/>
    <col min="23" max="23" width="1.28515625" customWidth="1"/>
    <col min="24" max="24" width="22.85546875" bestFit="1" customWidth="1"/>
    <col min="25" max="25" width="1.28515625" customWidth="1"/>
    <col min="26" max="26" width="22.85546875" bestFit="1" customWidth="1"/>
    <col min="27" max="27" width="1.28515625" customWidth="1"/>
    <col min="28" max="28" width="18.42578125" bestFit="1" customWidth="1"/>
    <col min="29" max="29" width="0.28515625" customWidth="1"/>
  </cols>
  <sheetData>
    <row r="1" spans="1:28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28" ht="21.75" customHeight="1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28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28" ht="20.25" customHeight="1" x14ac:dyDescent="0.2">
      <c r="A4" s="1" t="s">
        <v>3</v>
      </c>
      <c r="B4" s="15" t="s">
        <v>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spans="1:28" ht="20.25" customHeight="1" x14ac:dyDescent="0.2">
      <c r="A5" s="15" t="s">
        <v>5</v>
      </c>
      <c r="B5" s="15"/>
      <c r="C5" s="15" t="s">
        <v>6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 s="38" customFormat="1" ht="29.25" customHeight="1" x14ac:dyDescent="0.55000000000000004">
      <c r="F6" s="39" t="s">
        <v>7</v>
      </c>
      <c r="G6" s="39"/>
      <c r="H6" s="39"/>
      <c r="I6" s="39"/>
      <c r="J6" s="39"/>
      <c r="L6" s="39" t="s">
        <v>8</v>
      </c>
      <c r="M6" s="39"/>
      <c r="N6" s="39"/>
      <c r="O6" s="39"/>
      <c r="P6" s="39"/>
      <c r="Q6" s="39"/>
      <c r="R6" s="39"/>
      <c r="T6" s="39" t="s">
        <v>9</v>
      </c>
      <c r="U6" s="39"/>
      <c r="V6" s="39"/>
      <c r="W6" s="39"/>
      <c r="X6" s="39"/>
      <c r="Y6" s="39"/>
      <c r="Z6" s="39"/>
      <c r="AA6" s="39"/>
      <c r="AB6" s="39"/>
    </row>
    <row r="7" spans="1:28" s="38" customFormat="1" ht="29.25" customHeight="1" x14ac:dyDescent="0.55000000000000004">
      <c r="F7" s="40"/>
      <c r="G7" s="40"/>
      <c r="H7" s="40"/>
      <c r="I7" s="40"/>
      <c r="J7" s="40"/>
      <c r="L7" s="41" t="s">
        <v>10</v>
      </c>
      <c r="M7" s="41"/>
      <c r="N7" s="41"/>
      <c r="O7" s="40"/>
      <c r="P7" s="41" t="s">
        <v>11</v>
      </c>
      <c r="Q7" s="41"/>
      <c r="R7" s="41"/>
      <c r="T7" s="40"/>
      <c r="U7" s="40"/>
      <c r="V7" s="40"/>
      <c r="W7" s="40"/>
      <c r="X7" s="40"/>
      <c r="Y7" s="40"/>
      <c r="Z7" s="40"/>
      <c r="AA7" s="40"/>
      <c r="AB7" s="40"/>
    </row>
    <row r="8" spans="1:28" s="38" customFormat="1" ht="29.25" customHeight="1" x14ac:dyDescent="0.55000000000000004">
      <c r="A8" s="42" t="s">
        <v>12</v>
      </c>
      <c r="B8" s="42"/>
      <c r="C8" s="39"/>
      <c r="E8" s="42" t="s">
        <v>13</v>
      </c>
      <c r="F8" s="42"/>
      <c r="H8" s="43" t="s">
        <v>14</v>
      </c>
      <c r="J8" s="43" t="s">
        <v>15</v>
      </c>
      <c r="L8" s="44" t="s">
        <v>13</v>
      </c>
      <c r="M8" s="40"/>
      <c r="N8" s="44" t="s">
        <v>14</v>
      </c>
      <c r="P8" s="44" t="s">
        <v>13</v>
      </c>
      <c r="Q8" s="40"/>
      <c r="R8" s="44" t="s">
        <v>16</v>
      </c>
      <c r="T8" s="43" t="s">
        <v>13</v>
      </c>
      <c r="V8" s="43" t="s">
        <v>17</v>
      </c>
      <c r="X8" s="43" t="s">
        <v>14</v>
      </c>
      <c r="Z8" s="43" t="s">
        <v>15</v>
      </c>
      <c r="AB8" s="43" t="s">
        <v>18</v>
      </c>
    </row>
    <row r="9" spans="1:28" ht="29.25" customHeight="1" x14ac:dyDescent="0.2">
      <c r="A9" s="18" t="s">
        <v>19</v>
      </c>
      <c r="B9" s="18"/>
      <c r="C9" s="18"/>
      <c r="E9" s="19">
        <v>13395504225</v>
      </c>
      <c r="F9" s="19"/>
      <c r="H9" s="6">
        <v>13610649199839</v>
      </c>
      <c r="J9" s="6">
        <v>12113717895819</v>
      </c>
      <c r="L9" s="29">
        <v>0</v>
      </c>
      <c r="M9" s="30"/>
      <c r="N9" s="29">
        <v>0</v>
      </c>
      <c r="O9" s="30"/>
      <c r="P9" s="29">
        <v>0</v>
      </c>
      <c r="Q9" s="30"/>
      <c r="R9" s="29">
        <v>0</v>
      </c>
      <c r="T9" s="6">
        <v>13395504225</v>
      </c>
      <c r="V9" s="6">
        <v>905</v>
      </c>
      <c r="X9" s="6">
        <v>13610649199858</v>
      </c>
      <c r="Z9" s="6">
        <v>12113717895819</v>
      </c>
      <c r="AB9" s="61">
        <v>40.51</v>
      </c>
    </row>
    <row r="10" spans="1:28" ht="29.25" customHeight="1" x14ac:dyDescent="0.2">
      <c r="A10" s="20" t="s">
        <v>20</v>
      </c>
      <c r="B10" s="20"/>
      <c r="C10" s="20"/>
      <c r="E10" s="21">
        <v>1130433426</v>
      </c>
      <c r="F10" s="21"/>
      <c r="H10" s="9">
        <v>1721375715815</v>
      </c>
      <c r="J10" s="9">
        <v>2339348368250.8101</v>
      </c>
      <c r="L10" s="31">
        <v>0</v>
      </c>
      <c r="M10" s="30"/>
      <c r="N10" s="31">
        <v>0</v>
      </c>
      <c r="O10" s="30"/>
      <c r="P10" s="31">
        <v>0</v>
      </c>
      <c r="Q10" s="30"/>
      <c r="R10" s="31">
        <v>0</v>
      </c>
      <c r="T10" s="9">
        <v>1130433426</v>
      </c>
      <c r="V10" s="9">
        <v>2071</v>
      </c>
      <c r="X10" s="9">
        <v>1721375715815</v>
      </c>
      <c r="Z10" s="9">
        <v>2339348368250.8101</v>
      </c>
      <c r="AB10" s="62">
        <v>7.82</v>
      </c>
    </row>
    <row r="11" spans="1:28" ht="29.25" customHeight="1" x14ac:dyDescent="0.2">
      <c r="A11" s="20" t="s">
        <v>21</v>
      </c>
      <c r="B11" s="20"/>
      <c r="C11" s="20"/>
      <c r="E11" s="21">
        <v>417306663</v>
      </c>
      <c r="F11" s="21"/>
      <c r="H11" s="9">
        <v>1506945572334</v>
      </c>
      <c r="J11" s="9">
        <v>1737178298393.8799</v>
      </c>
      <c r="L11" s="31">
        <v>0</v>
      </c>
      <c r="M11" s="30"/>
      <c r="N11" s="31">
        <v>0</v>
      </c>
      <c r="O11" s="30"/>
      <c r="P11" s="31">
        <v>0</v>
      </c>
      <c r="Q11" s="30"/>
      <c r="R11" s="31">
        <v>0</v>
      </c>
      <c r="T11" s="9">
        <v>417306663</v>
      </c>
      <c r="V11" s="9">
        <v>4166</v>
      </c>
      <c r="X11" s="9">
        <v>1506945572334</v>
      </c>
      <c r="Z11" s="9">
        <v>1737178298393.8799</v>
      </c>
      <c r="AB11" s="62">
        <v>5.81</v>
      </c>
    </row>
    <row r="12" spans="1:28" ht="29.25" customHeight="1" x14ac:dyDescent="0.2">
      <c r="A12" s="20" t="s">
        <v>22</v>
      </c>
      <c r="B12" s="20"/>
      <c r="C12" s="20"/>
      <c r="E12" s="21">
        <v>522059570</v>
      </c>
      <c r="F12" s="21"/>
      <c r="H12" s="9">
        <v>4848631199610</v>
      </c>
      <c r="J12" s="9">
        <v>4173302437814.3999</v>
      </c>
      <c r="L12" s="31">
        <v>0</v>
      </c>
      <c r="M12" s="30"/>
      <c r="N12" s="31">
        <v>0</v>
      </c>
      <c r="O12" s="30"/>
      <c r="P12" s="31">
        <v>0</v>
      </c>
      <c r="Q12" s="30"/>
      <c r="R12" s="31">
        <v>0</v>
      </c>
      <c r="T12" s="9">
        <v>522059570</v>
      </c>
      <c r="V12" s="9">
        <v>8000</v>
      </c>
      <c r="X12" s="9">
        <v>4848631199610</v>
      </c>
      <c r="Z12" s="9">
        <v>4173302437814.3999</v>
      </c>
      <c r="AB12" s="62">
        <v>13.96</v>
      </c>
    </row>
    <row r="13" spans="1:28" ht="29.25" customHeight="1" x14ac:dyDescent="0.2">
      <c r="A13" s="22" t="s">
        <v>23</v>
      </c>
      <c r="B13" s="22"/>
      <c r="C13" s="22"/>
      <c r="D13" s="26"/>
      <c r="E13" s="33">
        <v>2337199335</v>
      </c>
      <c r="F13" s="33"/>
      <c r="H13" s="12">
        <v>5975926566579</v>
      </c>
      <c r="J13" s="12">
        <v>3841770939466.3799</v>
      </c>
      <c r="L13" s="35">
        <v>0</v>
      </c>
      <c r="M13" s="30"/>
      <c r="N13" s="32">
        <v>0</v>
      </c>
      <c r="O13" s="30"/>
      <c r="P13" s="35">
        <v>0</v>
      </c>
      <c r="Q13" s="30"/>
      <c r="R13" s="32">
        <v>0</v>
      </c>
      <c r="T13" s="34">
        <v>2337199335</v>
      </c>
      <c r="V13" s="34">
        <v>1645</v>
      </c>
      <c r="X13" s="12">
        <v>5975926566579</v>
      </c>
      <c r="Z13" s="12">
        <v>3841770939466.3799</v>
      </c>
      <c r="AB13" s="63">
        <v>12.85</v>
      </c>
    </row>
    <row r="14" spans="1:28" s="83" customFormat="1" ht="29.25" customHeight="1" thickBot="1" x14ac:dyDescent="0.3">
      <c r="A14" s="36" t="s">
        <v>24</v>
      </c>
      <c r="B14" s="36"/>
      <c r="C14" s="36"/>
      <c r="D14" s="46"/>
      <c r="E14" s="74"/>
      <c r="F14" s="73"/>
      <c r="G14" s="70"/>
      <c r="H14" s="71">
        <v>27663528254177</v>
      </c>
      <c r="I14" s="70"/>
      <c r="J14" s="71">
        <v>24205317939744.5</v>
      </c>
      <c r="K14" s="70"/>
      <c r="L14" s="80"/>
      <c r="M14" s="81"/>
      <c r="N14" s="82">
        <v>0</v>
      </c>
      <c r="O14" s="81"/>
      <c r="P14" s="80"/>
      <c r="Q14" s="81"/>
      <c r="R14" s="82">
        <v>0</v>
      </c>
      <c r="S14" s="70"/>
      <c r="T14" s="73"/>
      <c r="U14" s="70"/>
      <c r="V14" s="73"/>
      <c r="W14" s="70"/>
      <c r="X14" s="71">
        <v>27663528254196</v>
      </c>
      <c r="Y14" s="70"/>
      <c r="Z14" s="71">
        <v>24205317939744.5</v>
      </c>
      <c r="AA14" s="70"/>
      <c r="AB14" s="86">
        <v>80.95</v>
      </c>
    </row>
    <row r="15" spans="1:28" ht="29.25" customHeight="1" thickTop="1" x14ac:dyDescent="0.2"/>
  </sheetData>
  <mergeCells count="24">
    <mergeCell ref="A14:C14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5"/>
  <sheetViews>
    <sheetView rightToLeft="1" view="pageBreakPreview" zoomScale="90" zoomScaleNormal="100" zoomScaleSheetLayoutView="90" workbookViewId="0">
      <selection activeCell="M12" sqref="M12"/>
    </sheetView>
  </sheetViews>
  <sheetFormatPr defaultRowHeight="12.75" x14ac:dyDescent="0.2"/>
  <cols>
    <col min="1" max="1" width="9.85546875" customWidth="1"/>
    <col min="2" max="2" width="20.5703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8.42578125" bestFit="1" customWidth="1"/>
    <col min="8" max="8" width="1.28515625" customWidth="1"/>
    <col min="9" max="9" width="20.7109375" bestFit="1" customWidth="1"/>
    <col min="10" max="10" width="1.28515625" customWidth="1"/>
    <col min="11" max="11" width="12.140625" bestFit="1" customWidth="1"/>
    <col min="12" max="12" width="1.28515625" customWidth="1"/>
    <col min="13" max="13" width="21.140625" bestFit="1" customWidth="1"/>
    <col min="14" max="14" width="1.28515625" customWidth="1"/>
    <col min="15" max="15" width="11.85546875" customWidth="1"/>
    <col min="16" max="16" width="1.28515625" customWidth="1"/>
    <col min="17" max="17" width="16" customWidth="1"/>
    <col min="18" max="18" width="1.28515625" customWidth="1"/>
    <col min="19" max="19" width="14.7109375" bestFit="1" customWidth="1"/>
    <col min="20" max="20" width="1.28515625" customWidth="1"/>
    <col min="21" max="21" width="26.28515625" bestFit="1" customWidth="1"/>
    <col min="22" max="22" width="1.28515625" customWidth="1"/>
    <col min="23" max="23" width="20.85546875" bestFit="1" customWidth="1"/>
    <col min="24" max="24" width="1.28515625" customWidth="1"/>
    <col min="25" max="25" width="21.42578125" bestFit="1" customWidth="1"/>
    <col min="26" max="26" width="1.28515625" customWidth="1"/>
    <col min="27" max="27" width="21.5703125" bestFit="1" customWidth="1"/>
    <col min="28" max="28" width="0.28515625" customWidth="1"/>
  </cols>
  <sheetData>
    <row r="1" spans="1:27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ht="21.75" customHeight="1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ht="27" customHeight="1" x14ac:dyDescent="0.2"/>
    <row r="5" spans="1:27" ht="31.5" customHeight="1" x14ac:dyDescent="0.2">
      <c r="A5" s="1" t="s">
        <v>26</v>
      </c>
      <c r="B5" s="15" t="s">
        <v>27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31.5" customHeight="1" x14ac:dyDescent="0.6">
      <c r="A6" s="55"/>
      <c r="B6" s="55"/>
      <c r="C6" s="55"/>
      <c r="D6" s="55"/>
      <c r="E6" s="39" t="s">
        <v>7</v>
      </c>
      <c r="F6" s="39"/>
      <c r="G6" s="39"/>
      <c r="H6" s="39"/>
      <c r="I6" s="39"/>
      <c r="J6" s="55"/>
      <c r="K6" s="39" t="s">
        <v>8</v>
      </c>
      <c r="L6" s="39"/>
      <c r="M6" s="39"/>
      <c r="N6" s="39"/>
      <c r="O6" s="39"/>
      <c r="P6" s="39"/>
      <c r="Q6" s="39"/>
      <c r="R6" s="55"/>
      <c r="S6" s="39" t="s">
        <v>9</v>
      </c>
      <c r="T6" s="39"/>
      <c r="U6" s="39"/>
      <c r="V6" s="39"/>
      <c r="W6" s="39"/>
      <c r="X6" s="39"/>
      <c r="Y6" s="39"/>
      <c r="Z6" s="39"/>
      <c r="AA6" s="39"/>
    </row>
    <row r="7" spans="1:27" ht="26.25" customHeight="1" x14ac:dyDescent="0.6">
      <c r="A7" s="55"/>
      <c r="B7" s="55"/>
      <c r="C7" s="55"/>
      <c r="D7" s="55"/>
      <c r="E7" s="56"/>
      <c r="F7" s="56"/>
      <c r="G7" s="56"/>
      <c r="H7" s="56"/>
      <c r="I7" s="56"/>
      <c r="J7" s="55"/>
      <c r="K7" s="41" t="s">
        <v>28</v>
      </c>
      <c r="L7" s="41"/>
      <c r="M7" s="41"/>
      <c r="N7" s="56"/>
      <c r="O7" s="41" t="s">
        <v>29</v>
      </c>
      <c r="P7" s="41"/>
      <c r="Q7" s="41"/>
      <c r="R7" s="55"/>
      <c r="S7" s="56"/>
      <c r="T7" s="56"/>
      <c r="U7" s="56"/>
      <c r="V7" s="56"/>
      <c r="W7" s="56"/>
      <c r="X7" s="56"/>
      <c r="Y7" s="56"/>
      <c r="Z7" s="56"/>
      <c r="AA7" s="56"/>
    </row>
    <row r="8" spans="1:27" ht="29.25" customHeight="1" x14ac:dyDescent="0.6">
      <c r="A8" s="39" t="s">
        <v>30</v>
      </c>
      <c r="B8" s="39"/>
      <c r="C8" s="55"/>
      <c r="D8" s="39" t="s">
        <v>31</v>
      </c>
      <c r="E8" s="39"/>
      <c r="F8" s="55"/>
      <c r="G8" s="43" t="s">
        <v>14</v>
      </c>
      <c r="H8" s="55"/>
      <c r="I8" s="43" t="s">
        <v>15</v>
      </c>
      <c r="J8" s="55"/>
      <c r="K8" s="44" t="s">
        <v>13</v>
      </c>
      <c r="L8" s="56"/>
      <c r="M8" s="44" t="s">
        <v>14</v>
      </c>
      <c r="N8" s="55"/>
      <c r="O8" s="44" t="s">
        <v>13</v>
      </c>
      <c r="P8" s="56"/>
      <c r="Q8" s="44" t="s">
        <v>16</v>
      </c>
      <c r="R8" s="55"/>
      <c r="S8" s="43" t="s">
        <v>13</v>
      </c>
      <c r="T8" s="55"/>
      <c r="U8" s="43" t="s">
        <v>32</v>
      </c>
      <c r="V8" s="55"/>
      <c r="W8" s="43" t="s">
        <v>14</v>
      </c>
      <c r="X8" s="55"/>
      <c r="Y8" s="43" t="s">
        <v>15</v>
      </c>
      <c r="Z8" s="55"/>
      <c r="AA8" s="43" t="s">
        <v>18</v>
      </c>
    </row>
    <row r="9" spans="1:27" ht="31.5" customHeight="1" x14ac:dyDescent="0.2">
      <c r="A9" s="18" t="s">
        <v>33</v>
      </c>
      <c r="B9" s="18"/>
      <c r="D9" s="57">
        <v>21737267</v>
      </c>
      <c r="E9" s="57"/>
      <c r="F9" s="48"/>
      <c r="G9" s="54">
        <v>320096912610</v>
      </c>
      <c r="H9" s="48"/>
      <c r="I9" s="54">
        <v>288646753482.63599</v>
      </c>
      <c r="J9" s="48"/>
      <c r="K9" s="29">
        <v>0</v>
      </c>
      <c r="L9" s="30"/>
      <c r="M9" s="29">
        <v>0</v>
      </c>
      <c r="N9" s="48"/>
      <c r="O9" s="29">
        <v>0</v>
      </c>
      <c r="P9" s="30"/>
      <c r="Q9" s="29">
        <v>0</v>
      </c>
      <c r="R9" s="48"/>
      <c r="S9" s="54">
        <v>21737267</v>
      </c>
      <c r="T9" s="48"/>
      <c r="U9" s="54">
        <v>13285</v>
      </c>
      <c r="V9" s="48"/>
      <c r="W9" s="54">
        <v>320096912610</v>
      </c>
      <c r="X9" s="48"/>
      <c r="Y9" s="54">
        <v>288646753482.63599</v>
      </c>
      <c r="Z9" s="48"/>
      <c r="AA9" s="64">
        <v>0.97</v>
      </c>
    </row>
    <row r="10" spans="1:27" ht="31.5" customHeight="1" x14ac:dyDescent="0.2">
      <c r="A10" s="20" t="s">
        <v>34</v>
      </c>
      <c r="B10" s="20"/>
      <c r="D10" s="52">
        <v>0</v>
      </c>
      <c r="E10" s="52"/>
      <c r="F10" s="30"/>
      <c r="G10" s="31">
        <v>0</v>
      </c>
      <c r="H10" s="30"/>
      <c r="I10" s="31">
        <v>0</v>
      </c>
      <c r="J10" s="48"/>
      <c r="K10" s="49">
        <v>14507000</v>
      </c>
      <c r="L10" s="48"/>
      <c r="M10" s="49">
        <v>460123756263</v>
      </c>
      <c r="N10" s="48"/>
      <c r="O10" s="31">
        <v>0</v>
      </c>
      <c r="P10" s="30"/>
      <c r="Q10" s="31">
        <v>0</v>
      </c>
      <c r="R10" s="48"/>
      <c r="S10" s="49">
        <v>14507000</v>
      </c>
      <c r="T10" s="48"/>
      <c r="U10" s="49">
        <v>32210</v>
      </c>
      <c r="V10" s="48"/>
      <c r="W10" s="49">
        <v>460123756263</v>
      </c>
      <c r="X10" s="48"/>
      <c r="Y10" s="49">
        <v>467098164014.18799</v>
      </c>
      <c r="Z10" s="48"/>
      <c r="AA10" s="65">
        <v>1.56</v>
      </c>
    </row>
    <row r="11" spans="1:27" ht="31.5" customHeight="1" x14ac:dyDescent="0.2">
      <c r="A11" s="22" t="s">
        <v>35</v>
      </c>
      <c r="B11" s="22"/>
      <c r="D11" s="53">
        <v>0</v>
      </c>
      <c r="E11" s="53"/>
      <c r="F11" s="30"/>
      <c r="G11" s="32">
        <v>0</v>
      </c>
      <c r="H11" s="30"/>
      <c r="I11" s="32">
        <v>0</v>
      </c>
      <c r="J11" s="48"/>
      <c r="K11" s="58">
        <v>119500000</v>
      </c>
      <c r="L11" s="48"/>
      <c r="M11" s="51">
        <v>4781403992697</v>
      </c>
      <c r="N11" s="48"/>
      <c r="O11" s="35">
        <v>0</v>
      </c>
      <c r="P11" s="30"/>
      <c r="Q11" s="32">
        <v>0</v>
      </c>
      <c r="R11" s="48"/>
      <c r="S11" s="51">
        <v>119500000</v>
      </c>
      <c r="T11" s="48"/>
      <c r="U11" s="58">
        <v>40850</v>
      </c>
      <c r="V11" s="48"/>
      <c r="W11" s="51">
        <v>4781403992697</v>
      </c>
      <c r="X11" s="48"/>
      <c r="Y11" s="51">
        <v>4879774919218.75</v>
      </c>
      <c r="Z11" s="48"/>
      <c r="AA11" s="66">
        <v>16.32</v>
      </c>
    </row>
    <row r="12" spans="1:27" s="83" customFormat="1" ht="31.5" customHeight="1" x14ac:dyDescent="0.25">
      <c r="A12" s="36" t="s">
        <v>24</v>
      </c>
      <c r="B12" s="36"/>
      <c r="C12" s="70"/>
      <c r="D12" s="76"/>
      <c r="E12" s="76"/>
      <c r="F12" s="77"/>
      <c r="G12" s="78">
        <v>320096912610</v>
      </c>
      <c r="H12" s="85"/>
      <c r="I12" s="78">
        <v>288646753482.63599</v>
      </c>
      <c r="J12" s="77"/>
      <c r="K12" s="79"/>
      <c r="L12" s="77"/>
      <c r="M12" s="78">
        <v>5241527748960</v>
      </c>
      <c r="N12" s="77"/>
      <c r="O12" s="80"/>
      <c r="P12" s="81"/>
      <c r="Q12" s="82">
        <v>0</v>
      </c>
      <c r="R12" s="77"/>
      <c r="S12" s="78">
        <v>155744267</v>
      </c>
      <c r="T12" s="77"/>
      <c r="U12" s="79"/>
      <c r="V12" s="77"/>
      <c r="W12" s="78">
        <v>5561624661570</v>
      </c>
      <c r="X12" s="77"/>
      <c r="Y12" s="78">
        <v>5635519836715.5703</v>
      </c>
      <c r="Z12" s="77"/>
      <c r="AA12" s="75">
        <v>18.850000000000001</v>
      </c>
    </row>
    <row r="13" spans="1:27" ht="31.5" customHeight="1" x14ac:dyDescent="0.2"/>
    <row r="14" spans="1:27" ht="31.5" customHeight="1" x14ac:dyDescent="0.2"/>
    <row r="15" spans="1:27" ht="31.5" customHeight="1" x14ac:dyDescent="0.2"/>
  </sheetData>
  <mergeCells count="19"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2"/>
  <sheetViews>
    <sheetView rightToLeft="1" view="pageBreakPreview" zoomScaleNormal="100" zoomScaleSheetLayoutView="100" workbookViewId="0">
      <selection activeCell="G12" sqref="A12:XFD12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8.28515625" customWidth="1"/>
    <col min="7" max="7" width="1.28515625" customWidth="1"/>
    <col min="8" max="8" width="16.140625" customWidth="1"/>
    <col min="9" max="9" width="1.28515625" customWidth="1"/>
    <col min="10" max="10" width="14.140625" customWidth="1"/>
    <col min="11" max="11" width="1.28515625" customWidth="1"/>
    <col min="12" max="12" width="14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22.5703125" bestFit="1" customWidth="1"/>
    <col min="19" max="19" width="1.28515625" customWidth="1"/>
    <col min="20" max="20" width="20.140625" bestFit="1" customWidth="1"/>
    <col min="21" max="21" width="1.28515625" customWidth="1"/>
    <col min="22" max="22" width="10.140625" customWidth="1"/>
    <col min="23" max="23" width="1.28515625" customWidth="1"/>
    <col min="24" max="24" width="17.7109375" bestFit="1" customWidth="1"/>
    <col min="25" max="25" width="1.28515625" customWidth="1"/>
    <col min="26" max="26" width="11.42578125" bestFit="1" customWidth="1"/>
    <col min="27" max="27" width="1.28515625" customWidth="1"/>
    <col min="28" max="28" width="22" bestFit="1" customWidth="1"/>
    <col min="29" max="29" width="1.28515625" customWidth="1"/>
    <col min="30" max="30" width="8.28515625" bestFit="1" customWidth="1"/>
    <col min="31" max="31" width="1.28515625" customWidth="1"/>
    <col min="32" max="32" width="16.140625" bestFit="1" customWidth="1"/>
    <col min="33" max="33" width="1.28515625" customWidth="1"/>
    <col min="34" max="34" width="17.28515625" bestFit="1" customWidth="1"/>
    <col min="35" max="35" width="1.28515625" customWidth="1"/>
    <col min="36" max="36" width="16.8554687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</row>
    <row r="2" spans="1:38" ht="21.75" customHeight="1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</row>
    <row r="3" spans="1:38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</row>
    <row r="4" spans="1:38" ht="14.45" customHeight="1" x14ac:dyDescent="0.2"/>
    <row r="5" spans="1:38" ht="14.45" customHeight="1" x14ac:dyDescent="0.2">
      <c r="A5" s="1" t="s">
        <v>36</v>
      </c>
      <c r="B5" s="15" t="s">
        <v>37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</row>
    <row r="6" spans="1:38" ht="14.45" customHeight="1" x14ac:dyDescent="0.2">
      <c r="A6" s="16" t="s">
        <v>38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 t="s">
        <v>7</v>
      </c>
      <c r="Q6" s="16"/>
      <c r="R6" s="16"/>
      <c r="S6" s="16"/>
      <c r="T6" s="16"/>
      <c r="V6" s="16" t="s">
        <v>8</v>
      </c>
      <c r="W6" s="16"/>
      <c r="X6" s="16"/>
      <c r="Y6" s="16"/>
      <c r="Z6" s="16"/>
      <c r="AA6" s="16"/>
      <c r="AB6" s="16"/>
      <c r="AD6" s="16" t="s">
        <v>9</v>
      </c>
      <c r="AE6" s="16"/>
      <c r="AF6" s="16"/>
      <c r="AG6" s="16"/>
      <c r="AH6" s="16"/>
      <c r="AI6" s="16"/>
      <c r="AJ6" s="16"/>
      <c r="AK6" s="16"/>
      <c r="AL6" s="16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7" t="s">
        <v>10</v>
      </c>
      <c r="W7" s="17"/>
      <c r="X7" s="17"/>
      <c r="Y7" s="3"/>
      <c r="Z7" s="17" t="s">
        <v>11</v>
      </c>
      <c r="AA7" s="17"/>
      <c r="AB7" s="17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16" t="s">
        <v>39</v>
      </c>
      <c r="B8" s="16"/>
      <c r="D8" s="2" t="s">
        <v>40</v>
      </c>
      <c r="F8" s="2" t="s">
        <v>41</v>
      </c>
      <c r="H8" s="2" t="s">
        <v>42</v>
      </c>
      <c r="J8" s="2" t="s">
        <v>43</v>
      </c>
      <c r="L8" s="2" t="s">
        <v>44</v>
      </c>
      <c r="N8" s="2" t="s">
        <v>25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18" t="s">
        <v>45</v>
      </c>
      <c r="B9" s="18"/>
      <c r="D9" s="5" t="s">
        <v>46</v>
      </c>
      <c r="F9" s="5" t="s">
        <v>46</v>
      </c>
      <c r="H9" s="5" t="s">
        <v>47</v>
      </c>
      <c r="J9" s="5" t="s">
        <v>48</v>
      </c>
      <c r="L9" s="7">
        <v>23</v>
      </c>
      <c r="N9" s="7">
        <v>23</v>
      </c>
      <c r="P9" s="6">
        <v>5000</v>
      </c>
      <c r="R9" s="6">
        <v>4038425737</v>
      </c>
      <c r="T9" s="6">
        <v>3968121025</v>
      </c>
      <c r="V9" s="29">
        <v>0</v>
      </c>
      <c r="W9" s="30"/>
      <c r="X9" s="29">
        <v>0</v>
      </c>
      <c r="Z9" s="29">
        <v>0</v>
      </c>
      <c r="AA9" s="30"/>
      <c r="AB9" s="29">
        <v>0</v>
      </c>
      <c r="AD9" s="6">
        <v>5000</v>
      </c>
      <c r="AF9" s="6">
        <v>794200</v>
      </c>
      <c r="AH9" s="6">
        <v>4038425737</v>
      </c>
      <c r="AJ9" s="6">
        <v>3968121025</v>
      </c>
      <c r="AL9" s="64">
        <v>0.01</v>
      </c>
    </row>
    <row r="10" spans="1:38" ht="21.75" customHeight="1" x14ac:dyDescent="0.2">
      <c r="A10" s="20" t="s">
        <v>49</v>
      </c>
      <c r="B10" s="20"/>
      <c r="D10" s="8" t="s">
        <v>46</v>
      </c>
      <c r="F10" s="8" t="s">
        <v>46</v>
      </c>
      <c r="H10" s="8" t="s">
        <v>50</v>
      </c>
      <c r="J10" s="8" t="s">
        <v>51</v>
      </c>
      <c r="L10" s="10">
        <v>23</v>
      </c>
      <c r="N10" s="10">
        <v>23</v>
      </c>
      <c r="P10" s="9">
        <v>5883218</v>
      </c>
      <c r="R10" s="9">
        <v>4620749424152</v>
      </c>
      <c r="T10" s="9">
        <v>4616917897935</v>
      </c>
      <c r="V10" s="31">
        <v>0</v>
      </c>
      <c r="W10" s="30"/>
      <c r="X10" s="31">
        <v>0</v>
      </c>
      <c r="Z10" s="9">
        <v>5883218</v>
      </c>
      <c r="AB10" s="9">
        <v>4630787373025</v>
      </c>
      <c r="AD10" s="31">
        <v>0</v>
      </c>
      <c r="AE10" s="30"/>
      <c r="AF10" s="31">
        <v>0</v>
      </c>
      <c r="AG10" s="30"/>
      <c r="AH10" s="31">
        <v>0</v>
      </c>
      <c r="AI10" s="30"/>
      <c r="AJ10" s="31">
        <v>0</v>
      </c>
      <c r="AL10" s="65">
        <v>0</v>
      </c>
    </row>
    <row r="11" spans="1:38" ht="21.75" customHeight="1" x14ac:dyDescent="0.2">
      <c r="A11" s="22" t="s">
        <v>52</v>
      </c>
      <c r="B11" s="22"/>
      <c r="D11" s="25" t="s">
        <v>46</v>
      </c>
      <c r="F11" s="25" t="s">
        <v>46</v>
      </c>
      <c r="H11" s="25" t="s">
        <v>53</v>
      </c>
      <c r="J11" s="25" t="s">
        <v>54</v>
      </c>
      <c r="L11" s="59">
        <v>23</v>
      </c>
      <c r="N11" s="59">
        <v>23</v>
      </c>
      <c r="P11" s="60">
        <v>0</v>
      </c>
      <c r="Q11" s="27"/>
      <c r="R11" s="28">
        <v>0</v>
      </c>
      <c r="S11" s="27"/>
      <c r="T11" s="28">
        <v>0</v>
      </c>
      <c r="V11" s="34">
        <v>5000</v>
      </c>
      <c r="X11" s="12">
        <v>4387328508</v>
      </c>
      <c r="Z11" s="35">
        <v>0</v>
      </c>
      <c r="AA11" s="30"/>
      <c r="AB11" s="32">
        <v>0</v>
      </c>
      <c r="AD11" s="34">
        <v>5000</v>
      </c>
      <c r="AF11" s="34">
        <v>870500</v>
      </c>
      <c r="AH11" s="12">
        <v>4387328508</v>
      </c>
      <c r="AJ11" s="12">
        <v>4349344437</v>
      </c>
      <c r="AL11" s="66">
        <v>0.01</v>
      </c>
    </row>
    <row r="12" spans="1:38" s="70" customFormat="1" ht="21.75" customHeight="1" x14ac:dyDescent="0.25">
      <c r="A12" s="36" t="s">
        <v>24</v>
      </c>
      <c r="B12" s="36"/>
      <c r="D12" s="73"/>
      <c r="F12" s="73"/>
      <c r="G12" s="74"/>
      <c r="H12" s="73"/>
      <c r="I12" s="74"/>
      <c r="J12" s="73"/>
      <c r="K12" s="74"/>
      <c r="L12" s="73"/>
      <c r="M12" s="74"/>
      <c r="N12" s="73"/>
      <c r="P12" s="73"/>
      <c r="R12" s="71">
        <v>4624787849889</v>
      </c>
      <c r="T12" s="71">
        <v>4620886018960</v>
      </c>
      <c r="V12" s="73"/>
      <c r="X12" s="71">
        <v>4387328508</v>
      </c>
      <c r="Z12" s="73"/>
      <c r="AB12" s="71">
        <v>4630787373025</v>
      </c>
      <c r="AD12" s="73"/>
      <c r="AF12" s="73"/>
      <c r="AH12" s="71">
        <v>8425754245</v>
      </c>
      <c r="AJ12" s="71">
        <v>8317465462</v>
      </c>
      <c r="AL12" s="75">
        <v>0.02</v>
      </c>
    </row>
  </sheetData>
  <mergeCells count="15">
    <mergeCell ref="A11:B11"/>
    <mergeCell ref="A12:B12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3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6"/>
  <sheetViews>
    <sheetView rightToLeft="1" view="pageBreakPreview" zoomScale="90" zoomScaleNormal="100" zoomScaleSheetLayoutView="90" workbookViewId="0">
      <selection activeCell="D23" sqref="D23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9.28515625" customWidth="1"/>
    <col min="5" max="5" width="1.28515625" customWidth="1"/>
    <col min="6" max="6" width="18.5703125" bestFit="1" customWidth="1"/>
    <col min="7" max="7" width="1.28515625" customWidth="1"/>
    <col min="8" max="8" width="19.140625" customWidth="1"/>
    <col min="9" max="9" width="1.28515625" customWidth="1"/>
    <col min="10" max="10" width="18" customWidth="1"/>
    <col min="11" max="11" width="1.28515625" customWidth="1"/>
    <col min="12" max="12" width="23.5703125" customWidth="1"/>
    <col min="13" max="13" width="0.28515625" customWidth="1"/>
  </cols>
  <sheetData>
    <row r="1" spans="1:12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1.75" customHeight="1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30" customHeight="1" x14ac:dyDescent="0.2"/>
    <row r="5" spans="1:12" ht="29.25" customHeight="1" x14ac:dyDescent="0.2">
      <c r="A5" s="1" t="s">
        <v>55</v>
      </c>
      <c r="B5" s="15" t="s">
        <v>56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ht="29.25" customHeight="1" x14ac:dyDescent="0.55000000000000004">
      <c r="A6" s="38"/>
      <c r="B6" s="38"/>
      <c r="C6" s="38"/>
      <c r="D6" s="43" t="s">
        <v>7</v>
      </c>
      <c r="E6" s="38"/>
      <c r="F6" s="39" t="s">
        <v>8</v>
      </c>
      <c r="G6" s="39"/>
      <c r="H6" s="39"/>
      <c r="I6" s="38"/>
      <c r="J6" s="43" t="s">
        <v>9</v>
      </c>
      <c r="K6" s="38"/>
      <c r="L6" s="38"/>
    </row>
    <row r="7" spans="1:12" ht="29.25" customHeight="1" x14ac:dyDescent="0.55000000000000004">
      <c r="A7" s="39" t="s">
        <v>57</v>
      </c>
      <c r="B7" s="39"/>
      <c r="C7" s="38"/>
      <c r="D7" s="43" t="s">
        <v>58</v>
      </c>
      <c r="E7" s="38"/>
      <c r="F7" s="43" t="s">
        <v>59</v>
      </c>
      <c r="G7" s="38"/>
      <c r="H7" s="43" t="s">
        <v>60</v>
      </c>
      <c r="I7" s="38"/>
      <c r="J7" s="43" t="s">
        <v>58</v>
      </c>
      <c r="K7" s="38"/>
      <c r="L7" s="43" t="s">
        <v>18</v>
      </c>
    </row>
    <row r="8" spans="1:12" ht="32.25" customHeight="1" x14ac:dyDescent="0.2">
      <c r="A8" s="18" t="s">
        <v>61</v>
      </c>
      <c r="B8" s="18"/>
      <c r="D8" s="6">
        <v>10000000</v>
      </c>
      <c r="F8" s="6">
        <v>0</v>
      </c>
      <c r="H8" s="6">
        <v>0</v>
      </c>
      <c r="J8" s="6">
        <v>10000000</v>
      </c>
      <c r="L8" s="67">
        <v>0</v>
      </c>
    </row>
    <row r="9" spans="1:12" ht="32.25" customHeight="1" x14ac:dyDescent="0.2">
      <c r="A9" s="20" t="s">
        <v>62</v>
      </c>
      <c r="B9" s="20"/>
      <c r="D9" s="9">
        <v>89357965109</v>
      </c>
      <c r="F9" s="9">
        <v>48127341449</v>
      </c>
      <c r="H9" s="9">
        <v>134798693604</v>
      </c>
      <c r="J9" s="9">
        <v>2686612954</v>
      </c>
      <c r="L9" s="68">
        <v>0.01</v>
      </c>
    </row>
    <row r="10" spans="1:12" ht="32.25" customHeight="1" x14ac:dyDescent="0.2">
      <c r="A10" s="20" t="s">
        <v>62</v>
      </c>
      <c r="B10" s="20"/>
      <c r="D10" s="9">
        <v>38519139068</v>
      </c>
      <c r="F10" s="9">
        <v>2306357275</v>
      </c>
      <c r="H10" s="9">
        <v>28460285697</v>
      </c>
      <c r="J10" s="9">
        <v>12365210646</v>
      </c>
      <c r="L10" s="68">
        <v>0.04</v>
      </c>
    </row>
    <row r="11" spans="1:12" ht="32.25" customHeight="1" x14ac:dyDescent="0.2">
      <c r="A11" s="20" t="s">
        <v>62</v>
      </c>
      <c r="B11" s="20"/>
      <c r="D11" s="9">
        <v>208384288141</v>
      </c>
      <c r="F11" s="9">
        <v>1382307783</v>
      </c>
      <c r="H11" s="9">
        <v>200432509954</v>
      </c>
      <c r="J11" s="9">
        <v>9334085970</v>
      </c>
      <c r="L11" s="68">
        <v>0.03</v>
      </c>
    </row>
    <row r="12" spans="1:12" ht="32.25" customHeight="1" x14ac:dyDescent="0.2">
      <c r="A12" s="20" t="s">
        <v>62</v>
      </c>
      <c r="B12" s="20"/>
      <c r="D12" s="9">
        <v>25227938566</v>
      </c>
      <c r="F12" s="9">
        <v>1912795075</v>
      </c>
      <c r="H12" s="9">
        <v>12285397746</v>
      </c>
      <c r="J12" s="9">
        <v>14855335895</v>
      </c>
      <c r="L12" s="68">
        <v>0.05</v>
      </c>
    </row>
    <row r="13" spans="1:12" ht="32.25" customHeight="1" x14ac:dyDescent="0.2">
      <c r="A13" s="20" t="s">
        <v>63</v>
      </c>
      <c r="B13" s="20"/>
      <c r="D13" s="9">
        <v>7022655968</v>
      </c>
      <c r="F13" s="31">
        <v>0</v>
      </c>
      <c r="H13" s="31">
        <v>0</v>
      </c>
      <c r="J13" s="9">
        <v>7022655968</v>
      </c>
      <c r="L13" s="68">
        <v>0.02</v>
      </c>
    </row>
    <row r="14" spans="1:12" ht="32.25" customHeight="1" x14ac:dyDescent="0.2">
      <c r="A14" s="22" t="s">
        <v>63</v>
      </c>
      <c r="B14" s="22"/>
      <c r="D14" s="12">
        <v>138901002275</v>
      </c>
      <c r="F14" s="32">
        <v>0</v>
      </c>
      <c r="H14" s="12">
        <v>135023046682</v>
      </c>
      <c r="J14" s="12">
        <v>3877955593</v>
      </c>
      <c r="L14" s="69">
        <v>0.01</v>
      </c>
    </row>
    <row r="15" spans="1:12" ht="29.25" customHeight="1" thickBot="1" x14ac:dyDescent="0.3">
      <c r="A15" s="36" t="s">
        <v>24</v>
      </c>
      <c r="B15" s="36"/>
      <c r="C15" s="70"/>
      <c r="D15" s="71">
        <v>507422989127</v>
      </c>
      <c r="E15" s="70"/>
      <c r="F15" s="71">
        <v>53728801582</v>
      </c>
      <c r="G15" s="70"/>
      <c r="H15" s="71">
        <v>510999933683</v>
      </c>
      <c r="I15" s="70"/>
      <c r="J15" s="71">
        <v>50151857026</v>
      </c>
      <c r="K15" s="70"/>
      <c r="L15" s="72">
        <f>SUM(L8:L14)</f>
        <v>0.16</v>
      </c>
    </row>
    <row r="16" spans="1:12" ht="29.25" customHeight="1" thickTop="1" x14ac:dyDescent="0.2"/>
  </sheetData>
  <mergeCells count="14">
    <mergeCell ref="A12:B12"/>
    <mergeCell ref="A13:B13"/>
    <mergeCell ref="A14:B14"/>
    <mergeCell ref="A15:B15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2"/>
  <sheetViews>
    <sheetView rightToLeft="1" view="pageBreakPreview" zoomScaleNormal="100" zoomScaleSheetLayoutView="100" workbookViewId="0">
      <selection activeCell="B23" sqref="B23:B24"/>
    </sheetView>
  </sheetViews>
  <sheetFormatPr defaultRowHeight="12.75" x14ac:dyDescent="0.2"/>
  <cols>
    <col min="1" max="1" width="2.5703125" customWidth="1"/>
    <col min="2" max="2" width="51.42578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20.42578125" bestFit="1" customWidth="1"/>
    <col min="9" max="9" width="1.28515625" customWidth="1"/>
    <col min="10" max="10" width="22" customWidth="1"/>
    <col min="11" max="11" width="0.28515625" customWidth="1"/>
    <col min="19" max="19" width="9.140625" customWidth="1"/>
  </cols>
  <sheetData>
    <row r="1" spans="1:10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1.75" customHeight="1" x14ac:dyDescent="0.2">
      <c r="A2" s="13" t="s">
        <v>64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14.45" customHeight="1" x14ac:dyDescent="0.2"/>
    <row r="5" spans="1:10" ht="29.1" customHeight="1" x14ac:dyDescent="0.2">
      <c r="A5" s="1" t="s">
        <v>65</v>
      </c>
      <c r="B5" s="15" t="s">
        <v>66</v>
      </c>
      <c r="C5" s="15"/>
      <c r="D5" s="15"/>
      <c r="E5" s="15"/>
      <c r="F5" s="15"/>
      <c r="G5" s="15"/>
      <c r="H5" s="15"/>
      <c r="I5" s="15"/>
      <c r="J5" s="15"/>
    </row>
    <row r="6" spans="1:10" ht="14.45" customHeight="1" x14ac:dyDescent="0.2"/>
    <row r="7" spans="1:10" s="37" customFormat="1" ht="30" customHeight="1" x14ac:dyDescent="0.25">
      <c r="A7" s="39" t="s">
        <v>67</v>
      </c>
      <c r="B7" s="39"/>
      <c r="D7" s="43" t="s">
        <v>68</v>
      </c>
      <c r="F7" s="43" t="s">
        <v>58</v>
      </c>
      <c r="H7" s="43" t="s">
        <v>69</v>
      </c>
      <c r="J7" s="43" t="s">
        <v>70</v>
      </c>
    </row>
    <row r="8" spans="1:10" ht="30" customHeight="1" x14ac:dyDescent="0.2">
      <c r="A8" s="18" t="s">
        <v>71</v>
      </c>
      <c r="B8" s="18"/>
      <c r="D8" s="5" t="s">
        <v>72</v>
      </c>
      <c r="F8" s="89">
        <f>'درآمد سرمایه گذاری در سهام'!J14</f>
        <v>-19</v>
      </c>
      <c r="H8" s="64">
        <v>0</v>
      </c>
      <c r="I8" s="30"/>
      <c r="J8" s="64">
        <v>0</v>
      </c>
    </row>
    <row r="9" spans="1:10" ht="30" customHeight="1" x14ac:dyDescent="0.2">
      <c r="A9" s="20" t="s">
        <v>73</v>
      </c>
      <c r="B9" s="20"/>
      <c r="D9" s="8" t="s">
        <v>74</v>
      </c>
      <c r="F9" s="49">
        <f>'درآمد سرمایه گذاری در صندوق'!J13</f>
        <v>105345334270</v>
      </c>
      <c r="H9" s="65">
        <v>70.3</v>
      </c>
      <c r="I9" s="30"/>
      <c r="J9" s="65">
        <v>0.35</v>
      </c>
    </row>
    <row r="10" spans="1:10" ht="30" customHeight="1" x14ac:dyDescent="0.2">
      <c r="A10" s="20" t="s">
        <v>75</v>
      </c>
      <c r="B10" s="20"/>
      <c r="D10" s="8" t="s">
        <v>76</v>
      </c>
      <c r="F10" s="49">
        <f>'درآمد سرمایه گذاری در اوراق به'!J11</f>
        <v>42232933113</v>
      </c>
      <c r="H10" s="65">
        <v>25.31</v>
      </c>
      <c r="I10" s="30"/>
      <c r="J10" s="65">
        <v>0.13</v>
      </c>
    </row>
    <row r="11" spans="1:10" ht="30" customHeight="1" x14ac:dyDescent="0.2">
      <c r="A11" s="20" t="s">
        <v>77</v>
      </c>
      <c r="B11" s="20"/>
      <c r="D11" s="8" t="s">
        <v>78</v>
      </c>
      <c r="F11" s="49">
        <f>'درآمد سپرده بانکی'!D12</f>
        <v>2264173670</v>
      </c>
      <c r="H11" s="65">
        <v>1.51</v>
      </c>
      <c r="I11" s="30"/>
      <c r="J11" s="65">
        <v>0.01</v>
      </c>
    </row>
    <row r="12" spans="1:10" ht="30" customHeight="1" thickBot="1" x14ac:dyDescent="0.65">
      <c r="A12" s="36" t="s">
        <v>24</v>
      </c>
      <c r="B12" s="36"/>
      <c r="C12" s="88"/>
      <c r="D12" s="87"/>
      <c r="E12" s="88"/>
      <c r="F12" s="84">
        <f>SUM(F8:F11)</f>
        <v>149842441034</v>
      </c>
      <c r="G12" s="88"/>
      <c r="H12" s="75">
        <v>97.12</v>
      </c>
      <c r="I12" s="81"/>
      <c r="J12" s="75">
        <v>0.49</v>
      </c>
    </row>
  </sheetData>
  <mergeCells count="10">
    <mergeCell ref="A12:B12"/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scale="9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5"/>
  <sheetViews>
    <sheetView rightToLeft="1" view="pageBreakPreview" zoomScaleNormal="100" zoomScaleSheetLayoutView="100" workbookViewId="0">
      <selection activeCell="E30" sqref="E3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8.140625" customWidth="1"/>
    <col min="5" max="5" width="1.28515625" customWidth="1"/>
    <col min="6" max="6" width="17.855468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20.42578125" bestFit="1" customWidth="1"/>
    <col min="13" max="13" width="1.28515625" customWidth="1"/>
    <col min="14" max="14" width="15.5703125" customWidth="1"/>
    <col min="15" max="16" width="1.28515625" customWidth="1"/>
    <col min="17" max="17" width="20.7109375" bestFit="1" customWidth="1"/>
    <col min="18" max="18" width="1.28515625" customWidth="1"/>
    <col min="19" max="19" width="17.28515625" customWidth="1"/>
    <col min="20" max="20" width="1.28515625" customWidth="1"/>
    <col min="21" max="21" width="21.85546875" bestFit="1" customWidth="1"/>
    <col min="22" max="22" width="1.28515625" customWidth="1"/>
    <col min="23" max="23" width="20.42578125" bestFit="1" customWidth="1"/>
    <col min="24" max="24" width="0.28515625" customWidth="1"/>
  </cols>
  <sheetData>
    <row r="1" spans="1:23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21.75" customHeight="1" x14ac:dyDescent="0.2">
      <c r="A2" s="13" t="s">
        <v>64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14.45" customHeight="1" x14ac:dyDescent="0.2"/>
    <row r="5" spans="1:23" ht="27.75" customHeight="1" x14ac:dyDescent="0.2">
      <c r="A5" s="1" t="s">
        <v>79</v>
      </c>
      <c r="B5" s="15" t="s">
        <v>80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s="38" customFormat="1" ht="27.75" customHeight="1" x14ac:dyDescent="0.6">
      <c r="A6" s="55"/>
      <c r="B6" s="55"/>
      <c r="C6" s="55"/>
      <c r="D6" s="39" t="s">
        <v>81</v>
      </c>
      <c r="E6" s="39"/>
      <c r="F6" s="39"/>
      <c r="G6" s="39"/>
      <c r="H6" s="39"/>
      <c r="I6" s="39"/>
      <c r="J6" s="39"/>
      <c r="K6" s="39"/>
      <c r="L6" s="39"/>
      <c r="M6" s="55"/>
      <c r="N6" s="39" t="s">
        <v>82</v>
      </c>
      <c r="O6" s="39"/>
      <c r="P6" s="39"/>
      <c r="Q6" s="39"/>
      <c r="R6" s="39"/>
      <c r="S6" s="39"/>
      <c r="T6" s="39"/>
      <c r="U6" s="39"/>
      <c r="V6" s="39"/>
      <c r="W6" s="39"/>
    </row>
    <row r="7" spans="1:23" s="38" customFormat="1" ht="27.75" customHeight="1" x14ac:dyDescent="0.6">
      <c r="A7" s="55"/>
      <c r="B7" s="55"/>
      <c r="C7" s="55"/>
      <c r="D7" s="56"/>
      <c r="E7" s="56"/>
      <c r="F7" s="56"/>
      <c r="G7" s="56"/>
      <c r="H7" s="56"/>
      <c r="I7" s="56"/>
      <c r="J7" s="41" t="s">
        <v>24</v>
      </c>
      <c r="K7" s="41"/>
      <c r="L7" s="41"/>
      <c r="M7" s="55"/>
      <c r="N7" s="56"/>
      <c r="O7" s="56"/>
      <c r="P7" s="56"/>
      <c r="Q7" s="56"/>
      <c r="R7" s="56"/>
      <c r="S7" s="56"/>
      <c r="T7" s="56"/>
      <c r="U7" s="41" t="s">
        <v>24</v>
      </c>
      <c r="V7" s="41"/>
      <c r="W7" s="41"/>
    </row>
    <row r="8" spans="1:23" s="38" customFormat="1" ht="27.75" customHeight="1" x14ac:dyDescent="0.6">
      <c r="A8" s="39" t="s">
        <v>83</v>
      </c>
      <c r="B8" s="39"/>
      <c r="C8" s="55"/>
      <c r="D8" s="43" t="s">
        <v>84</v>
      </c>
      <c r="E8" s="55"/>
      <c r="F8" s="43" t="s">
        <v>85</v>
      </c>
      <c r="G8" s="55"/>
      <c r="H8" s="43" t="s">
        <v>86</v>
      </c>
      <c r="I8" s="55"/>
      <c r="J8" s="44" t="s">
        <v>58</v>
      </c>
      <c r="K8" s="56"/>
      <c r="L8" s="44" t="s">
        <v>69</v>
      </c>
      <c r="M8" s="55"/>
      <c r="N8" s="43" t="s">
        <v>84</v>
      </c>
      <c r="O8" s="55"/>
      <c r="P8" s="39" t="s">
        <v>85</v>
      </c>
      <c r="Q8" s="39"/>
      <c r="R8" s="55"/>
      <c r="S8" s="43" t="s">
        <v>86</v>
      </c>
      <c r="T8" s="55"/>
      <c r="U8" s="44" t="s">
        <v>58</v>
      </c>
      <c r="V8" s="56"/>
      <c r="W8" s="44" t="s">
        <v>69</v>
      </c>
    </row>
    <row r="9" spans="1:23" ht="27.75" customHeight="1" x14ac:dyDescent="0.2">
      <c r="A9" s="18" t="s">
        <v>23</v>
      </c>
      <c r="B9" s="18"/>
      <c r="D9" s="29">
        <v>0</v>
      </c>
      <c r="E9" s="30"/>
      <c r="F9" s="29">
        <v>0</v>
      </c>
      <c r="G9" s="30"/>
      <c r="H9" s="29">
        <v>0</v>
      </c>
      <c r="I9" s="30"/>
      <c r="J9" s="29">
        <v>0</v>
      </c>
      <c r="K9" s="30"/>
      <c r="L9" s="64">
        <v>0</v>
      </c>
      <c r="M9" s="30"/>
      <c r="N9" s="29">
        <v>0</v>
      </c>
      <c r="P9" s="93">
        <v>-395323407283</v>
      </c>
      <c r="Q9" s="93"/>
      <c r="S9" s="29">
        <v>0</v>
      </c>
      <c r="U9" s="90">
        <v>-395323407283</v>
      </c>
      <c r="W9" s="64">
        <v>178.81</v>
      </c>
    </row>
    <row r="10" spans="1:23" ht="27.75" customHeight="1" x14ac:dyDescent="0.2">
      <c r="A10" s="20" t="s">
        <v>20</v>
      </c>
      <c r="B10" s="20"/>
      <c r="D10" s="31">
        <v>0</v>
      </c>
      <c r="E10" s="30"/>
      <c r="F10" s="31">
        <v>0</v>
      </c>
      <c r="G10" s="30"/>
      <c r="H10" s="31">
        <v>0</v>
      </c>
      <c r="I10" s="30"/>
      <c r="J10" s="31">
        <v>0</v>
      </c>
      <c r="K10" s="30"/>
      <c r="L10" s="65">
        <v>0</v>
      </c>
      <c r="M10" s="30"/>
      <c r="N10" s="31">
        <v>0</v>
      </c>
      <c r="P10" s="94">
        <v>-24831905027</v>
      </c>
      <c r="Q10" s="94"/>
      <c r="S10" s="31">
        <v>0</v>
      </c>
      <c r="U10" s="91">
        <v>-24831905027</v>
      </c>
      <c r="W10" s="65">
        <v>11.23</v>
      </c>
    </row>
    <row r="11" spans="1:23" ht="27.75" customHeight="1" x14ac:dyDescent="0.2">
      <c r="A11" s="20" t="s">
        <v>19</v>
      </c>
      <c r="B11" s="20"/>
      <c r="D11" s="31">
        <v>0</v>
      </c>
      <c r="E11" s="30"/>
      <c r="F11" s="98">
        <v>-19</v>
      </c>
      <c r="G11" s="30"/>
      <c r="H11" s="31">
        <v>0</v>
      </c>
      <c r="I11" s="30"/>
      <c r="J11" s="98">
        <f>F11+H11</f>
        <v>-19</v>
      </c>
      <c r="K11" s="30"/>
      <c r="L11" s="65">
        <v>0</v>
      </c>
      <c r="M11" s="30"/>
      <c r="N11" s="31">
        <v>0</v>
      </c>
      <c r="P11" s="94">
        <v>-26</v>
      </c>
      <c r="Q11" s="94"/>
      <c r="S11" s="31">
        <v>0</v>
      </c>
      <c r="U11" s="91">
        <v>-26</v>
      </c>
      <c r="W11" s="65">
        <v>0</v>
      </c>
    </row>
    <row r="12" spans="1:23" ht="27.75" customHeight="1" x14ac:dyDescent="0.2">
      <c r="A12" s="20" t="s">
        <v>22</v>
      </c>
      <c r="B12" s="20"/>
      <c r="D12" s="31">
        <v>0</v>
      </c>
      <c r="E12" s="30"/>
      <c r="F12" s="31">
        <v>0</v>
      </c>
      <c r="G12" s="30"/>
      <c r="H12" s="31">
        <v>0</v>
      </c>
      <c r="I12" s="30"/>
      <c r="J12" s="31">
        <v>0</v>
      </c>
      <c r="K12" s="30"/>
      <c r="L12" s="65">
        <v>0</v>
      </c>
      <c r="M12" s="30"/>
      <c r="N12" s="31">
        <v>0</v>
      </c>
      <c r="P12" s="94">
        <v>-46243487125</v>
      </c>
      <c r="Q12" s="94"/>
      <c r="S12" s="31">
        <v>0</v>
      </c>
      <c r="U12" s="91">
        <v>-46243487125</v>
      </c>
      <c r="W12" s="65">
        <v>20.92</v>
      </c>
    </row>
    <row r="13" spans="1:23" ht="27.75" customHeight="1" x14ac:dyDescent="0.2">
      <c r="A13" s="22" t="s">
        <v>21</v>
      </c>
      <c r="B13" s="22"/>
      <c r="D13" s="35">
        <v>0</v>
      </c>
      <c r="E13" s="30"/>
      <c r="F13" s="32">
        <v>0</v>
      </c>
      <c r="G13" s="30"/>
      <c r="H13" s="32">
        <v>0</v>
      </c>
      <c r="I13" s="30"/>
      <c r="J13" s="32">
        <v>0</v>
      </c>
      <c r="K13" s="30"/>
      <c r="L13" s="66">
        <v>0</v>
      </c>
      <c r="M13" s="30"/>
      <c r="N13" s="35">
        <v>0</v>
      </c>
      <c r="P13" s="94">
        <v>-20547887573</v>
      </c>
      <c r="Q13" s="99"/>
      <c r="S13" s="32">
        <v>0</v>
      </c>
      <c r="U13" s="92">
        <v>-20547887573</v>
      </c>
      <c r="W13" s="66">
        <v>9.2899999999999991</v>
      </c>
    </row>
    <row r="14" spans="1:23" s="70" customFormat="1" ht="27.75" customHeight="1" thickBot="1" x14ac:dyDescent="0.3">
      <c r="A14" s="36" t="s">
        <v>24</v>
      </c>
      <c r="B14" s="36"/>
      <c r="D14" s="80"/>
      <c r="E14" s="81"/>
      <c r="F14" s="121">
        <f>SUM(F9:F13)</f>
        <v>-19</v>
      </c>
      <c r="G14" s="81"/>
      <c r="H14" s="82">
        <v>0</v>
      </c>
      <c r="I14" s="81"/>
      <c r="J14" s="121">
        <f>SUM(J9:J13)</f>
        <v>-19</v>
      </c>
      <c r="K14" s="81"/>
      <c r="L14" s="75">
        <v>0</v>
      </c>
      <c r="M14" s="81"/>
      <c r="N14" s="80"/>
      <c r="P14" s="122">
        <f t="shared" ref="P14:Q14" si="0">SUM(P9:Q13)</f>
        <v>-486946687034</v>
      </c>
      <c r="Q14" s="122"/>
      <c r="S14" s="82">
        <v>0</v>
      </c>
      <c r="U14" s="123">
        <f>SUM(U9:U13)</f>
        <v>-486946687034</v>
      </c>
      <c r="W14" s="75">
        <v>220.25</v>
      </c>
    </row>
    <row r="15" spans="1:23" ht="13.5" thickTop="1" x14ac:dyDescent="0.2"/>
  </sheetData>
  <mergeCells count="22">
    <mergeCell ref="A13:B13"/>
    <mergeCell ref="P13:Q13"/>
    <mergeCell ref="A14:B14"/>
    <mergeCell ref="P14:Q14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6"/>
  <sheetViews>
    <sheetView rightToLeft="1" view="pageBreakPreview" zoomScaleNormal="100" zoomScaleSheetLayoutView="100" workbookViewId="0">
      <selection activeCell="D13" sqref="D13"/>
    </sheetView>
  </sheetViews>
  <sheetFormatPr defaultRowHeight="12.75" x14ac:dyDescent="0.2"/>
  <cols>
    <col min="1" max="1" width="5.140625" customWidth="1"/>
    <col min="2" max="2" width="23.42578125" customWidth="1"/>
    <col min="3" max="3" width="1.28515625" customWidth="1"/>
    <col min="4" max="4" width="19.85546875" bestFit="1" customWidth="1"/>
    <col min="5" max="5" width="1.28515625" customWidth="1"/>
    <col min="6" max="6" width="23.28515625" bestFit="1" customWidth="1"/>
    <col min="7" max="7" width="1.28515625" customWidth="1"/>
    <col min="8" max="8" width="15.28515625" customWidth="1"/>
    <col min="9" max="9" width="1.28515625" customWidth="1"/>
    <col min="10" max="10" width="23.28515625" bestFit="1" customWidth="1"/>
    <col min="11" max="11" width="1.28515625" customWidth="1"/>
    <col min="12" max="12" width="21" bestFit="1" customWidth="1"/>
    <col min="13" max="13" width="1.28515625" customWidth="1"/>
    <col min="14" max="14" width="19.85546875" bestFit="1" customWidth="1"/>
    <col min="15" max="16" width="1.28515625" customWidth="1"/>
    <col min="17" max="17" width="22.5703125" bestFit="1" customWidth="1"/>
    <col min="18" max="18" width="1.28515625" customWidth="1"/>
    <col min="19" max="19" width="21.85546875" bestFit="1" customWidth="1"/>
    <col min="20" max="20" width="1.28515625" customWidth="1"/>
    <col min="21" max="21" width="21.28515625" bestFit="1" customWidth="1"/>
    <col min="22" max="22" width="1.28515625" customWidth="1"/>
    <col min="23" max="23" width="18.85546875" customWidth="1"/>
    <col min="24" max="24" width="0.28515625" customWidth="1"/>
  </cols>
  <sheetData>
    <row r="1" spans="1:23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21.75" customHeight="1" x14ac:dyDescent="0.2">
      <c r="A2" s="13" t="s">
        <v>64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14.45" customHeight="1" x14ac:dyDescent="0.2"/>
    <row r="5" spans="1:23" ht="31.5" customHeight="1" x14ac:dyDescent="0.2">
      <c r="A5" s="1" t="s">
        <v>87</v>
      </c>
      <c r="B5" s="15" t="s">
        <v>88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31.5" customHeight="1" x14ac:dyDescent="0.6">
      <c r="A6" s="55"/>
      <c r="B6" s="55"/>
      <c r="C6" s="55"/>
      <c r="D6" s="39" t="s">
        <v>81</v>
      </c>
      <c r="E6" s="39"/>
      <c r="F6" s="39"/>
      <c r="G6" s="39"/>
      <c r="H6" s="39"/>
      <c r="I6" s="39"/>
      <c r="J6" s="39"/>
      <c r="K6" s="39"/>
      <c r="L6" s="39"/>
      <c r="M6" s="55"/>
      <c r="N6" s="39" t="s">
        <v>82</v>
      </c>
      <c r="O6" s="39"/>
      <c r="P6" s="39"/>
      <c r="Q6" s="39"/>
      <c r="R6" s="39"/>
      <c r="S6" s="39"/>
      <c r="T6" s="39"/>
      <c r="U6" s="39"/>
      <c r="V6" s="39"/>
      <c r="W6" s="39"/>
    </row>
    <row r="7" spans="1:23" ht="31.5" customHeight="1" x14ac:dyDescent="0.6">
      <c r="A7" s="55"/>
      <c r="B7" s="55"/>
      <c r="C7" s="55"/>
      <c r="D7" s="56"/>
      <c r="E7" s="56"/>
      <c r="F7" s="56"/>
      <c r="G7" s="56"/>
      <c r="H7" s="56"/>
      <c r="I7" s="56"/>
      <c r="J7" s="41" t="s">
        <v>24</v>
      </c>
      <c r="K7" s="41"/>
      <c r="L7" s="41"/>
      <c r="M7" s="55"/>
      <c r="N7" s="56"/>
      <c r="O7" s="56"/>
      <c r="P7" s="56"/>
      <c r="Q7" s="56"/>
      <c r="R7" s="56"/>
      <c r="S7" s="56"/>
      <c r="T7" s="56"/>
      <c r="U7" s="41" t="s">
        <v>24</v>
      </c>
      <c r="V7" s="41"/>
      <c r="W7" s="41"/>
    </row>
    <row r="8" spans="1:23" ht="31.5" customHeight="1" x14ac:dyDescent="0.6">
      <c r="A8" s="39" t="s">
        <v>30</v>
      </c>
      <c r="B8" s="39"/>
      <c r="C8" s="55"/>
      <c r="D8" s="43" t="s">
        <v>89</v>
      </c>
      <c r="E8" s="55"/>
      <c r="F8" s="43" t="s">
        <v>85</v>
      </c>
      <c r="G8" s="55"/>
      <c r="H8" s="43" t="s">
        <v>86</v>
      </c>
      <c r="I8" s="55"/>
      <c r="J8" s="44" t="s">
        <v>58</v>
      </c>
      <c r="K8" s="56"/>
      <c r="L8" s="44" t="s">
        <v>69</v>
      </c>
      <c r="M8" s="55"/>
      <c r="N8" s="43" t="s">
        <v>89</v>
      </c>
      <c r="O8" s="55"/>
      <c r="P8" s="39" t="s">
        <v>85</v>
      </c>
      <c r="Q8" s="39"/>
      <c r="R8" s="55"/>
      <c r="S8" s="43" t="s">
        <v>86</v>
      </c>
      <c r="T8" s="55"/>
      <c r="U8" s="44" t="s">
        <v>58</v>
      </c>
      <c r="V8" s="56"/>
      <c r="W8" s="44" t="s">
        <v>69</v>
      </c>
    </row>
    <row r="9" spans="1:23" ht="31.5" customHeight="1" x14ac:dyDescent="0.2">
      <c r="A9" s="18" t="s">
        <v>90</v>
      </c>
      <c r="B9" s="18"/>
      <c r="D9" s="97">
        <v>0</v>
      </c>
      <c r="E9" s="109"/>
      <c r="F9" s="97">
        <v>0</v>
      </c>
      <c r="G9" s="109"/>
      <c r="H9" s="97">
        <v>0</v>
      </c>
      <c r="I9" s="109"/>
      <c r="J9" s="97">
        <v>0</v>
      </c>
      <c r="K9" s="109"/>
      <c r="L9" s="113">
        <v>0</v>
      </c>
      <c r="M9" s="109"/>
      <c r="N9" s="97">
        <v>0</v>
      </c>
      <c r="O9" s="109"/>
      <c r="P9" s="120">
        <v>0</v>
      </c>
      <c r="Q9" s="120"/>
      <c r="R9" s="109"/>
      <c r="S9" s="89">
        <v>3275716034</v>
      </c>
      <c r="T9" s="109"/>
      <c r="U9" s="89">
        <v>3275716034</v>
      </c>
      <c r="V9" s="109"/>
      <c r="W9" s="113">
        <v>-1.48</v>
      </c>
    </row>
    <row r="10" spans="1:23" ht="31.5" customHeight="1" x14ac:dyDescent="0.2">
      <c r="A10" s="20" t="s">
        <v>34</v>
      </c>
      <c r="B10" s="20"/>
      <c r="D10" s="96">
        <v>0</v>
      </c>
      <c r="E10" s="109"/>
      <c r="F10" s="95">
        <v>6974407750</v>
      </c>
      <c r="G10" s="109"/>
      <c r="H10" s="96">
        <v>0</v>
      </c>
      <c r="I10" s="109"/>
      <c r="J10" s="95">
        <f>F10+H10</f>
        <v>6974407750</v>
      </c>
      <c r="K10" s="109"/>
      <c r="L10" s="114">
        <v>4.6500000000000004</v>
      </c>
      <c r="M10" s="109"/>
      <c r="N10" s="96">
        <v>0</v>
      </c>
      <c r="O10" s="109"/>
      <c r="P10" s="110">
        <v>6974407750</v>
      </c>
      <c r="Q10" s="110"/>
      <c r="R10" s="109"/>
      <c r="S10" s="95">
        <v>628645115</v>
      </c>
      <c r="T10" s="109"/>
      <c r="U10" s="95">
        <v>7603052866</v>
      </c>
      <c r="V10" s="109"/>
      <c r="W10" s="114">
        <v>-3.44</v>
      </c>
    </row>
    <row r="11" spans="1:23" ht="31.5" customHeight="1" x14ac:dyDescent="0.2">
      <c r="A11" s="20" t="s">
        <v>35</v>
      </c>
      <c r="B11" s="20"/>
      <c r="D11" s="96">
        <v>0</v>
      </c>
      <c r="E11" s="109"/>
      <c r="F11" s="95">
        <v>98370926520</v>
      </c>
      <c r="G11" s="109"/>
      <c r="H11" s="96">
        <v>0</v>
      </c>
      <c r="I11" s="109"/>
      <c r="J11" s="95">
        <f>F11+H11</f>
        <v>98370926520</v>
      </c>
      <c r="K11" s="109"/>
      <c r="L11" s="114">
        <v>65.650000000000006</v>
      </c>
      <c r="M11" s="109"/>
      <c r="N11" s="96">
        <v>0</v>
      </c>
      <c r="O11" s="109"/>
      <c r="P11" s="110">
        <v>98370926520</v>
      </c>
      <c r="Q11" s="110"/>
      <c r="R11" s="109"/>
      <c r="S11" s="95">
        <v>107980354881</v>
      </c>
      <c r="T11" s="109"/>
      <c r="U11" s="95">
        <v>206351281402</v>
      </c>
      <c r="V11" s="109"/>
      <c r="W11" s="114">
        <v>-93.33</v>
      </c>
    </row>
    <row r="12" spans="1:23" ht="31.5" customHeight="1" x14ac:dyDescent="0.2">
      <c r="A12" s="22" t="s">
        <v>33</v>
      </c>
      <c r="B12" s="22"/>
      <c r="D12" s="106">
        <v>0</v>
      </c>
      <c r="E12" s="109"/>
      <c r="F12" s="106">
        <v>0</v>
      </c>
      <c r="G12" s="109"/>
      <c r="H12" s="106">
        <v>0</v>
      </c>
      <c r="I12" s="109"/>
      <c r="J12" s="106">
        <v>0</v>
      </c>
      <c r="K12" s="109"/>
      <c r="L12" s="115">
        <v>0</v>
      </c>
      <c r="M12" s="109"/>
      <c r="N12" s="106">
        <v>0</v>
      </c>
      <c r="O12" s="109"/>
      <c r="P12" s="110">
        <v>-4221946728</v>
      </c>
      <c r="Q12" s="112"/>
      <c r="R12" s="109"/>
      <c r="S12" s="111">
        <v>-2803502</v>
      </c>
      <c r="T12" s="109"/>
      <c r="U12" s="111">
        <v>-4224750230</v>
      </c>
      <c r="V12" s="109"/>
      <c r="W12" s="115">
        <v>1.91</v>
      </c>
    </row>
    <row r="13" spans="1:23" s="70" customFormat="1" ht="31.5" customHeight="1" x14ac:dyDescent="0.25">
      <c r="A13" s="36" t="s">
        <v>24</v>
      </c>
      <c r="B13" s="36"/>
      <c r="D13" s="119"/>
      <c r="E13" s="108"/>
      <c r="F13" s="107">
        <f>SUM(F9:F12)</f>
        <v>105345334270</v>
      </c>
      <c r="G13" s="108"/>
      <c r="H13" s="119">
        <v>0</v>
      </c>
      <c r="I13" s="108"/>
      <c r="J13" s="107">
        <f>SUM(J9:J12)</f>
        <v>105345334270</v>
      </c>
      <c r="K13" s="108"/>
      <c r="L13" s="116">
        <v>70.3</v>
      </c>
      <c r="M13" s="108"/>
      <c r="N13" s="119">
        <v>0</v>
      </c>
      <c r="O13" s="108"/>
      <c r="P13" s="108"/>
      <c r="Q13" s="117">
        <f>SUM(P10:Q12)</f>
        <v>101123387542</v>
      </c>
      <c r="R13" s="118"/>
      <c r="S13" s="117">
        <v>111881912528</v>
      </c>
      <c r="T13" s="118"/>
      <c r="U13" s="117">
        <v>213005300072</v>
      </c>
      <c r="V13" s="108"/>
      <c r="W13" s="116">
        <v>-96.34</v>
      </c>
    </row>
    <row r="14" spans="1:23" ht="31.5" customHeight="1" x14ac:dyDescent="0.2"/>
    <row r="15" spans="1:23" ht="31.5" customHeight="1" x14ac:dyDescent="0.2"/>
    <row r="16" spans="1:23" ht="20.25" customHeight="1" x14ac:dyDescent="0.2"/>
  </sheetData>
  <mergeCells count="19">
    <mergeCell ref="A13:B13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5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4"/>
  <sheetViews>
    <sheetView rightToLeft="1"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5.140625" customWidth="1"/>
    <col min="2" max="2" width="27.140625" customWidth="1"/>
    <col min="3" max="3" width="1.28515625" customWidth="1"/>
    <col min="4" max="4" width="18" bestFit="1" customWidth="1"/>
    <col min="5" max="5" width="1.28515625" customWidth="1"/>
    <col min="6" max="6" width="18.7109375" bestFit="1" customWidth="1"/>
    <col min="7" max="7" width="1.28515625" customWidth="1"/>
    <col min="8" max="8" width="19" bestFit="1" customWidth="1"/>
    <col min="9" max="9" width="1.28515625" customWidth="1"/>
    <col min="10" max="10" width="19.140625" bestFit="1" customWidth="1"/>
    <col min="11" max="11" width="1.28515625" customWidth="1"/>
    <col min="12" max="12" width="17.7109375" bestFit="1" customWidth="1"/>
    <col min="13" max="13" width="1.28515625" customWidth="1"/>
    <col min="14" max="14" width="20.140625" customWidth="1"/>
    <col min="15" max="15" width="1.28515625" customWidth="1"/>
    <col min="16" max="16" width="19" bestFit="1" customWidth="1"/>
    <col min="17" max="17" width="1.28515625" customWidth="1"/>
    <col min="18" max="18" width="19.7109375" bestFit="1" customWidth="1"/>
    <col min="19" max="19" width="0.28515625" customWidth="1"/>
  </cols>
  <sheetData>
    <row r="1" spans="1:18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.75" customHeight="1" x14ac:dyDescent="0.2">
      <c r="A2" s="13" t="s">
        <v>64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4.45" customHeight="1" x14ac:dyDescent="0.2"/>
    <row r="5" spans="1:18" ht="29.25" customHeight="1" x14ac:dyDescent="0.2">
      <c r="A5" s="1" t="s">
        <v>91</v>
      </c>
      <c r="B5" s="15" t="s">
        <v>92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33.75" customHeight="1" x14ac:dyDescent="0.55000000000000004">
      <c r="A6" s="38"/>
      <c r="B6" s="38"/>
      <c r="C6" s="38"/>
      <c r="D6" s="39" t="s">
        <v>81</v>
      </c>
      <c r="E6" s="39"/>
      <c r="F6" s="39"/>
      <c r="G6" s="39"/>
      <c r="H6" s="39"/>
      <c r="I6" s="39"/>
      <c r="J6" s="39"/>
      <c r="K6" s="38"/>
      <c r="L6" s="39" t="s">
        <v>82</v>
      </c>
      <c r="M6" s="39"/>
      <c r="N6" s="39"/>
      <c r="O6" s="39"/>
      <c r="P6" s="39"/>
      <c r="Q6" s="39"/>
      <c r="R6" s="39"/>
    </row>
    <row r="7" spans="1:18" ht="33.75" customHeight="1" x14ac:dyDescent="0.55000000000000004">
      <c r="A7" s="39" t="s">
        <v>93</v>
      </c>
      <c r="B7" s="39"/>
      <c r="C7" s="38"/>
      <c r="D7" s="43" t="s">
        <v>94</v>
      </c>
      <c r="E7" s="38"/>
      <c r="F7" s="43" t="s">
        <v>85</v>
      </c>
      <c r="G7" s="38"/>
      <c r="H7" s="43" t="s">
        <v>86</v>
      </c>
      <c r="I7" s="38"/>
      <c r="J7" s="43" t="s">
        <v>24</v>
      </c>
      <c r="K7" s="38"/>
      <c r="L7" s="43" t="s">
        <v>94</v>
      </c>
      <c r="M7" s="38"/>
      <c r="N7" s="43" t="s">
        <v>85</v>
      </c>
      <c r="O7" s="38"/>
      <c r="P7" s="43" t="s">
        <v>86</v>
      </c>
      <c r="Q7" s="38"/>
      <c r="R7" s="43" t="s">
        <v>24</v>
      </c>
    </row>
    <row r="8" spans="1:18" ht="33.75" customHeight="1" x14ac:dyDescent="0.2">
      <c r="A8" s="18" t="s">
        <v>49</v>
      </c>
      <c r="B8" s="18"/>
      <c r="D8" s="102">
        <v>27802619817</v>
      </c>
      <c r="E8" s="103"/>
      <c r="F8" s="89">
        <v>3831526219</v>
      </c>
      <c r="G8" s="103"/>
      <c r="H8" s="102">
        <v>10519785448</v>
      </c>
      <c r="I8" s="103"/>
      <c r="J8" s="89">
        <f>H8+F8+D8</f>
        <v>42153931484</v>
      </c>
      <c r="K8" s="103"/>
      <c r="L8" s="102">
        <v>38151300294</v>
      </c>
      <c r="M8" s="103"/>
      <c r="N8" s="97">
        <v>0</v>
      </c>
      <c r="O8" s="103"/>
      <c r="P8" s="102">
        <v>10037948873</v>
      </c>
      <c r="Q8" s="103"/>
      <c r="R8" s="102">
        <v>48189249167</v>
      </c>
    </row>
    <row r="9" spans="1:18" ht="33.75" customHeight="1" x14ac:dyDescent="0.2">
      <c r="A9" s="20" t="s">
        <v>45</v>
      </c>
      <c r="B9" s="20"/>
      <c r="D9" s="104">
        <v>101789704</v>
      </c>
      <c r="E9" s="103"/>
      <c r="F9" s="96">
        <v>0</v>
      </c>
      <c r="G9" s="103"/>
      <c r="H9" s="96">
        <v>0</v>
      </c>
      <c r="I9" s="103"/>
      <c r="J9" s="95">
        <f>D9+F9+H9</f>
        <v>101789704</v>
      </c>
      <c r="K9" s="103"/>
      <c r="L9" s="104">
        <v>193509819</v>
      </c>
      <c r="M9" s="103"/>
      <c r="N9" s="104">
        <v>-33975349</v>
      </c>
      <c r="O9" s="103"/>
      <c r="P9" s="96">
        <v>0</v>
      </c>
      <c r="Q9" s="103"/>
      <c r="R9" s="104">
        <v>159534470</v>
      </c>
    </row>
    <row r="10" spans="1:18" ht="33.75" customHeight="1" x14ac:dyDescent="0.2">
      <c r="A10" s="22" t="s">
        <v>52</v>
      </c>
      <c r="B10" s="22"/>
      <c r="D10" s="105">
        <v>15195996</v>
      </c>
      <c r="E10" s="103"/>
      <c r="F10" s="105">
        <v>-37984071</v>
      </c>
      <c r="G10" s="103"/>
      <c r="H10" s="106">
        <v>0</v>
      </c>
      <c r="I10" s="103"/>
      <c r="J10" s="95">
        <f>D10+F10+H10</f>
        <v>-22788075</v>
      </c>
      <c r="K10" s="103"/>
      <c r="L10" s="105">
        <v>15195996</v>
      </c>
      <c r="M10" s="103"/>
      <c r="N10" s="124">
        <v>-37984070</v>
      </c>
      <c r="O10" s="103"/>
      <c r="P10" s="106">
        <v>0</v>
      </c>
      <c r="Q10" s="103"/>
      <c r="R10" s="105">
        <v>-22788074</v>
      </c>
    </row>
    <row r="11" spans="1:18" ht="33.75" customHeight="1" x14ac:dyDescent="0.25">
      <c r="A11" s="101" t="s">
        <v>24</v>
      </c>
      <c r="B11" s="101"/>
      <c r="C11" s="88"/>
      <c r="D11" s="107">
        <v>27919605517</v>
      </c>
      <c r="E11" s="108"/>
      <c r="F11" s="107">
        <f>SUM(F8:F10)</f>
        <v>3793542148</v>
      </c>
      <c r="G11" s="108"/>
      <c r="H11" s="107">
        <v>10037948873</v>
      </c>
      <c r="I11" s="108"/>
      <c r="J11" s="107">
        <f>SUM(J8:J10)</f>
        <v>42232933113</v>
      </c>
      <c r="K11" s="108"/>
      <c r="L11" s="107">
        <v>38360006109</v>
      </c>
      <c r="M11" s="108"/>
      <c r="N11" s="125"/>
      <c r="O11" s="108"/>
      <c r="P11" s="107">
        <v>10037948873</v>
      </c>
      <c r="Q11" s="108"/>
      <c r="R11" s="107">
        <v>48325995563</v>
      </c>
    </row>
    <row r="12" spans="1:18" ht="29.25" customHeight="1" x14ac:dyDescent="0.2"/>
    <row r="13" spans="1:18" ht="29.25" customHeight="1" x14ac:dyDescent="0.2"/>
    <row r="14" spans="1:18" ht="29.25" customHeight="1" x14ac:dyDescent="0.2">
      <c r="F14" s="139"/>
    </row>
  </sheetData>
  <mergeCells count="11">
    <mergeCell ref="A7:B7"/>
    <mergeCell ref="A8:B8"/>
    <mergeCell ref="A9:B9"/>
    <mergeCell ref="A10:B10"/>
    <mergeCell ref="A11:B11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صورت وضعیت</vt:lpstr>
      <vt:lpstr>سهام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زهره رضایی</dc:creator>
  <dc:description/>
  <cp:lastModifiedBy>زهره رضایی</cp:lastModifiedBy>
  <dcterms:created xsi:type="dcterms:W3CDTF">2026-04-21T05:03:19Z</dcterms:created>
  <dcterms:modified xsi:type="dcterms:W3CDTF">2026-04-21T07:42:17Z</dcterms:modified>
</cp:coreProperties>
</file>